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firstSheet="1" activeTab="5"/>
  </bookViews>
  <sheets>
    <sheet name="NASLOVNA-REKAPITULACIJA" sheetId="1" r:id="rId1"/>
    <sheet name="MOST-RUŠITEV" sheetId="2" r:id="rId2"/>
    <sheet name="CESTA-ZAČASNI PROMET" sheetId="3" r:id="rId3"/>
    <sheet name="CESTA-GK - NOVO" sheetId="4" r:id="rId4"/>
    <sheet name="UREDITEV VODOTOKA - NOVO" sheetId="5" r:id="rId5"/>
    <sheet name="MOST-GK - NOVO" sheetId="6" r:id="rId6"/>
    <sheet name="PRESTAVITEV TK VODOV-TELEKOM" sheetId="7" r:id="rId7"/>
  </sheets>
  <definedNames>
    <definedName name="_xlnm.Print_Area" localSheetId="3">'CESTA-GK - NOVO'!$A$1:$F$247</definedName>
    <definedName name="_xlnm.Print_Area" localSheetId="1">'MOST-RUŠITEV'!$A$1:$F$93</definedName>
    <definedName name="_xlnm.Print_Area" localSheetId="6">'PRESTAVITEV TK VODOV-TELEKOM'!$A$1:$G$82</definedName>
    <definedName name="pr01">#REF!</definedName>
    <definedName name="pr02">#REF!</definedName>
    <definedName name="pr03">#REF!</definedName>
    <definedName name="pr04">#REF!</definedName>
    <definedName name="pr05">#REF!</definedName>
    <definedName name="pr06">#REF!</definedName>
    <definedName name="pr08">#REF!</definedName>
    <definedName name="pr09">#REF!</definedName>
    <definedName name="pr10">#REF!</definedName>
    <definedName name="pr11">#REF!</definedName>
    <definedName name="pr12">#REF!</definedName>
    <definedName name="SK_GRADBENA">#REF!</definedName>
    <definedName name="sk_IZOLACIJA">#REF!</definedName>
    <definedName name="SK_ODVODNJAVANJE">#REF!</definedName>
    <definedName name="SK_OPREMA">#REF!</definedName>
    <definedName name="SK_PLESKARSKA">#REF!</definedName>
    <definedName name="SK_PRIPRAVA">#REF!</definedName>
    <definedName name="SK_R">#REF!</definedName>
    <definedName name="SK_RAZNO">#REF!</definedName>
    <definedName name="sk_sanacija">#REF!</definedName>
    <definedName name="SK_TUJE">#REF!</definedName>
    <definedName name="sk_VOZISCNE">#REF!</definedName>
    <definedName name="sk_VOZIŠČNE">#REF!</definedName>
    <definedName name="SK_ZEMELJSKA">#REF!</definedName>
    <definedName name="sk_ZIDARSKA">#REF!</definedName>
  </definedNames>
  <calcPr fullCalcOnLoad="1"/>
</workbook>
</file>

<file path=xl/sharedStrings.xml><?xml version="1.0" encoding="utf-8"?>
<sst xmlns="http://schemas.openxmlformats.org/spreadsheetml/2006/main" count="1613" uniqueCount="929">
  <si>
    <t>2. 2</t>
  </si>
  <si>
    <t>121</t>
  </si>
  <si>
    <t>TUJE STORITVE Skupaj :</t>
  </si>
  <si>
    <t>5. 1</t>
  </si>
  <si>
    <t>DELA S CEMENTNIM BETONOM</t>
  </si>
  <si>
    <t>161</t>
  </si>
  <si>
    <t>Cesta:</t>
  </si>
  <si>
    <t>Zatesnitev mejnih površin – stikov, širokih do 15 mm in globokih do 4 cm, s predhodnim premazom bližnjih površin in zapolnitvijo z zmesjo iz umetnih organskih snovi (robnik-hodnik)</t>
  </si>
  <si>
    <t>Odsek:</t>
  </si>
  <si>
    <t>Obnovitev in zavarovanje zakoličene osi trase - ostale javne ceste v ravninskem terenu</t>
  </si>
  <si>
    <t>Projektantski nadzor</t>
  </si>
  <si>
    <t>TESARSKA DELA</t>
  </si>
  <si>
    <t>OBRABNE PLASTI</t>
  </si>
  <si>
    <t>Dobava in vgradnja hidroizolacije v sestavi: 2x epoksidni premaz z vmesnim</t>
  </si>
  <si>
    <t>Dobava, priprava in vgraditev kovinske plošče z vpisanim nazivom izvajalca in letom izgradnje objekta</t>
  </si>
  <si>
    <t>Stop.obd.:</t>
  </si>
  <si>
    <t>1. 3. 1</t>
  </si>
  <si>
    <t>Objekt:</t>
  </si>
  <si>
    <t>PREDDELA Skupaj :</t>
  </si>
  <si>
    <t>212</t>
  </si>
  <si>
    <t>Ureditev planuma temeljnih tal vezljive zemljine</t>
  </si>
  <si>
    <t>252</t>
  </si>
  <si>
    <t>532</t>
  </si>
  <si>
    <t>Izvedba delovnega stika stene z nabrekajočim trakom (Hydrotyte) ali profilom, brez izolacijskih trakov</t>
  </si>
  <si>
    <t>411</t>
  </si>
  <si>
    <t>DELA Z JEKLOM ZA OJAČITEV</t>
  </si>
  <si>
    <t>5. 3</t>
  </si>
  <si>
    <t>TUJE STORITVE</t>
  </si>
  <si>
    <t>5. 9</t>
  </si>
  <si>
    <t>IZKOPI</t>
  </si>
  <si>
    <t>Zatesnitev mejnih površin – stikov, širokih do 20 mm in globokih do 4 cm, s predhodnim premazom bližnjih površin in zapolnitvijo z bitumensko zmesjo za tesnjenje stikov (asfalt-robnik)</t>
  </si>
  <si>
    <t>VOZIŠČNE KONSTRUKCIJE</t>
  </si>
  <si>
    <t>2. 4</t>
  </si>
  <si>
    <t>1. 3. 3</t>
  </si>
  <si>
    <t>Dodatek za zatravitev</t>
  </si>
  <si>
    <t>OPREMA CEST Skupaj :</t>
  </si>
  <si>
    <t>651</t>
  </si>
  <si>
    <t>ROBNI ELEMENTI VOZIŠČ</t>
  </si>
  <si>
    <t>Izdelava vrhnje tesnilne plasti z enojnim varjenim bitumenskim trakom debeline 4,5mm, stikovanje s preklopi</t>
  </si>
  <si>
    <t>ČIŠČENJE TERENA</t>
  </si>
  <si>
    <t>1</t>
  </si>
  <si>
    <t>4. 3</t>
  </si>
  <si>
    <t>811</t>
  </si>
  <si>
    <t>691</t>
  </si>
  <si>
    <t>Postavitev in zavarovanje prečnega profila - ostale javne ceste v ravninskem terenu</t>
  </si>
  <si>
    <t>5</t>
  </si>
  <si>
    <t>1. 2. 3</t>
  </si>
  <si>
    <t>ODVODNJAVANJE Skupaj :</t>
  </si>
  <si>
    <t>1. 1</t>
  </si>
  <si>
    <t>3. 5. 2</t>
  </si>
  <si>
    <t>221</t>
  </si>
  <si>
    <t>135</t>
  </si>
  <si>
    <t>Direkcija Republike Slovenije za Infrastrukturo</t>
  </si>
  <si>
    <t>993</t>
  </si>
  <si>
    <t>6. 4</t>
  </si>
  <si>
    <t>3. 2</t>
  </si>
  <si>
    <t>3</t>
  </si>
  <si>
    <t>ODVODNJAVANJE</t>
  </si>
  <si>
    <t>118</t>
  </si>
  <si>
    <t>Omejitve prometa</t>
  </si>
  <si>
    <t>VOZIŠČNE KONSTRUKCIJE Skupaj :</t>
  </si>
  <si>
    <t>Št.proj.:</t>
  </si>
  <si>
    <t>m2</t>
  </si>
  <si>
    <t>361</t>
  </si>
  <si>
    <t>441</t>
  </si>
  <si>
    <t>711</t>
  </si>
  <si>
    <t>Izdelava sprijemne plasti – osnovnega premaza z reakcijsko smolo v dveh ali več slojih in količini do 0,6 kg/m2</t>
  </si>
  <si>
    <t>Dobava in postavitev gladke žice iz mehkega jekla St Sp 37 s premerom do 12 mm, za enostavno ojačitev</t>
  </si>
  <si>
    <t>NASIPI, ZASIPI, KLINI, POSTELJICA IN GLINASTI NABOJ</t>
  </si>
  <si>
    <t>in hidroizolacijski trakovi skladni s SIST EN 14695 in SIST EN 1031</t>
  </si>
  <si>
    <t>Izdelava podprtega opaža robnega venca na premostitvenem, opornem in podpornem objektu</t>
  </si>
  <si>
    <t>Investitor:</t>
  </si>
  <si>
    <t>112</t>
  </si>
  <si>
    <t>1. 3</t>
  </si>
  <si>
    <t>7</t>
  </si>
  <si>
    <t>OPREMA ZA ZAVAROVANJE PROMETA</t>
  </si>
  <si>
    <t>313</t>
  </si>
  <si>
    <t>PREVOZI IN RAZPROSTIRANJE ODVEČNEGA MATERIALA</t>
  </si>
  <si>
    <t>Posip sprijemne plasti – osnovnega premaza s posušenim kremenčevim peskom zrnavosti 0,5/1 mm, količina do 1,0 kg/m2</t>
  </si>
  <si>
    <t>101</t>
  </si>
  <si>
    <t>Dobava in postavitev rebrastih žic iz visokovrednega naravno trdega jekla BSt 500 S (B) s premerom do 12 mm, za srednje zahtevno ojačitev</t>
  </si>
  <si>
    <t>2. 9</t>
  </si>
  <si>
    <t>km</t>
  </si>
  <si>
    <t>5. 4</t>
  </si>
  <si>
    <t>821</t>
  </si>
  <si>
    <t>Odškodnine</t>
  </si>
  <si>
    <t>OSTALA PREDDELA</t>
  </si>
  <si>
    <t>kg</t>
  </si>
  <si>
    <t>GRADBENA IN OBRTNIŠKA DELA</t>
  </si>
  <si>
    <t>211</t>
  </si>
  <si>
    <t>kom</t>
  </si>
  <si>
    <t>2. 5</t>
  </si>
  <si>
    <t>1. 3. 2</t>
  </si>
  <si>
    <t>REKAPITULACIJA</t>
  </si>
  <si>
    <t>232</t>
  </si>
  <si>
    <t>ur</t>
  </si>
  <si>
    <t>5. 8</t>
  </si>
  <si>
    <t>ZAŠČITNA DELA</t>
  </si>
  <si>
    <t>ZEMELJSKA DELA</t>
  </si>
  <si>
    <t>351</t>
  </si>
  <si>
    <t>431</t>
  </si>
  <si>
    <t xml:space="preserve">SKUPAJ </t>
  </si>
  <si>
    <t>PLANUM TEMELJNIH TAL</t>
  </si>
  <si>
    <t>Robniki</t>
  </si>
  <si>
    <t>Priprava podlage – površine cementnega betona z vodnim curkom</t>
  </si>
  <si>
    <t>PZI</t>
  </si>
  <si>
    <t>SKUPAJ</t>
  </si>
  <si>
    <t>5. 2</t>
  </si>
  <si>
    <t>236</t>
  </si>
  <si>
    <t xml:space="preserve"> </t>
  </si>
  <si>
    <t>7. 9</t>
  </si>
  <si>
    <t>122</t>
  </si>
  <si>
    <t>2. 1</t>
  </si>
  <si>
    <t>(kot na primer Izotekt P5 M).</t>
  </si>
  <si>
    <t>111</t>
  </si>
  <si>
    <t>kos</t>
  </si>
  <si>
    <t>631</t>
  </si>
  <si>
    <t>151</t>
  </si>
  <si>
    <t>4</t>
  </si>
  <si>
    <t>3. 5</t>
  </si>
  <si>
    <t>1. 2. 2</t>
  </si>
  <si>
    <t>22% DDV</t>
  </si>
  <si>
    <t>285</t>
  </si>
  <si>
    <t>ZEMELJSKA DELA Skupaj :</t>
  </si>
  <si>
    <t>PRESKUSI</t>
  </si>
  <si>
    <t>m1</t>
  </si>
  <si>
    <t>5. 9. 2</t>
  </si>
  <si>
    <t>322</t>
  </si>
  <si>
    <t>PREDDELA</t>
  </si>
  <si>
    <t>BREŽINE IN ZELENICE</t>
  </si>
  <si>
    <t>347</t>
  </si>
  <si>
    <t>Pripravljalna dela pri objektih</t>
  </si>
  <si>
    <t>GRADBENA IN OBRTNIŠKA DELA Skupaj :</t>
  </si>
  <si>
    <t>222</t>
  </si>
  <si>
    <t>ZIDARSKA IN KAMNOSEŠKA DELA</t>
  </si>
  <si>
    <t>4. 4</t>
  </si>
  <si>
    <t>6</t>
  </si>
  <si>
    <t>8</t>
  </si>
  <si>
    <t>113</t>
  </si>
  <si>
    <t>3. 2. 2</t>
  </si>
  <si>
    <t>1. 2</t>
  </si>
  <si>
    <t>2</t>
  </si>
  <si>
    <t>1. 2. 4</t>
  </si>
  <si>
    <t>132</t>
  </si>
  <si>
    <t>m3</t>
  </si>
  <si>
    <t>OPREMA CEST</t>
  </si>
  <si>
    <t>Porušitev in odstranitev vozišnih konstrukcij</t>
  </si>
  <si>
    <t>283</t>
  </si>
  <si>
    <t/>
  </si>
  <si>
    <t>Datum:</t>
  </si>
  <si>
    <t>1.</t>
  </si>
  <si>
    <t>RUŠITEV OBSTOJEČEGA MOSTU</t>
  </si>
  <si>
    <t>2.</t>
  </si>
  <si>
    <t>3.</t>
  </si>
  <si>
    <t>CESTA - GK - NOVO</t>
  </si>
  <si>
    <t>4.</t>
  </si>
  <si>
    <t>UREDITEV VODOTOKA - NOVO</t>
  </si>
  <si>
    <t>5.</t>
  </si>
  <si>
    <t>MOST - GK - NOVO</t>
  </si>
  <si>
    <t>SKUPAJ:</t>
  </si>
  <si>
    <t>22% DDV:</t>
  </si>
  <si>
    <t>SKUPAJ Z DDV:</t>
  </si>
  <si>
    <t>Odstranitev prometne signalizacije in opreme</t>
  </si>
  <si>
    <t>458</t>
  </si>
  <si>
    <t>459</t>
  </si>
  <si>
    <t>0.01</t>
  </si>
  <si>
    <t>OPOMBA</t>
  </si>
  <si>
    <t xml:space="preserve">Vse postavke vključujejo ves potreben </t>
  </si>
  <si>
    <t xml:space="preserve">material, opremo in delo za izvedbo </t>
  </si>
  <si>
    <t>posamezne postavke</t>
  </si>
  <si>
    <t>1.00</t>
  </si>
  <si>
    <t>11 121</t>
  </si>
  <si>
    <t>1.01</t>
  </si>
  <si>
    <t>Obnova in zavarovanje zakoličbe osi</t>
  </si>
  <si>
    <t>trase ostale javne ceste v ravnin. terenu</t>
  </si>
  <si>
    <t>11 221</t>
  </si>
  <si>
    <t>1.02</t>
  </si>
  <si>
    <t>Postavitev in zavarovanje prečnega</t>
  </si>
  <si>
    <t>profila ostale javne ceste v ravnin. terenu</t>
  </si>
  <si>
    <t>SKUPAJ PREDDELA</t>
  </si>
  <si>
    <t>2.00</t>
  </si>
  <si>
    <t>OPREMA</t>
  </si>
  <si>
    <t>00 000</t>
  </si>
  <si>
    <t>2.01</t>
  </si>
  <si>
    <t>Postavitev in prestavitve</t>
  </si>
  <si>
    <t>kompleta prometnih znakov</t>
  </si>
  <si>
    <t>z odstranitvijo po končanih delih.</t>
  </si>
  <si>
    <t>dan</t>
  </si>
  <si>
    <t>2.02</t>
  </si>
  <si>
    <t>SKUPAJ OPREMA</t>
  </si>
  <si>
    <t>3.00</t>
  </si>
  <si>
    <t>0</t>
  </si>
  <si>
    <t>3.01</t>
  </si>
  <si>
    <t>SKUPAJ TUJE STORITVE</t>
  </si>
  <si>
    <t>SKUPAJ z DDV</t>
  </si>
  <si>
    <t>profila ostale javne ceste v</t>
  </si>
  <si>
    <t>ravninskem terenu</t>
  </si>
  <si>
    <t>12 211</t>
  </si>
  <si>
    <t>1.03</t>
  </si>
  <si>
    <t xml:space="preserve">Demontaža prometnega znaka na enem </t>
  </si>
  <si>
    <t>podstavku</t>
  </si>
  <si>
    <t>1.04</t>
  </si>
  <si>
    <t>Opomba: z odvozom na deponijo do 20km.</t>
  </si>
  <si>
    <t>1.05</t>
  </si>
  <si>
    <t>Porušitev in odstranitev asfaltne</t>
  </si>
  <si>
    <t>plasti v debelini 6 do 10 cm</t>
  </si>
  <si>
    <t>Opomba: z odvozom na deponijo do 15km.</t>
  </si>
  <si>
    <t>12 371</t>
  </si>
  <si>
    <t>1.06</t>
  </si>
  <si>
    <t>Rezkanje in odvoz asfaltne krovne</t>
  </si>
  <si>
    <t>plasti v debelini do 3 cm (vklop v obst.</t>
  </si>
  <si>
    <t>stanje, priključki)</t>
  </si>
  <si>
    <t>12 382</t>
  </si>
  <si>
    <t>1.07</t>
  </si>
  <si>
    <t>Rezanje asfaltne plasti s talno</t>
  </si>
  <si>
    <t>diamantno žago, debele 6 do 10 cm</t>
  </si>
  <si>
    <t>(vklop v obst. stanje, priključki)</t>
  </si>
  <si>
    <t>1.08</t>
  </si>
  <si>
    <t>ZEMELJSKA DELA IN TEMELJENJE</t>
  </si>
  <si>
    <t>21 114</t>
  </si>
  <si>
    <t>Površinski izkop plodne zemljine –</t>
  </si>
  <si>
    <t>1. kategorije – strojno z nakladanjem</t>
  </si>
  <si>
    <t>21 224</t>
  </si>
  <si>
    <t>– 3. kategorije – strojno z nakladanjem</t>
  </si>
  <si>
    <t>2.03</t>
  </si>
  <si>
    <t>2.04</t>
  </si>
  <si>
    <t>Humuziranje brežine brez valjanja,</t>
  </si>
  <si>
    <t>25 151</t>
  </si>
  <si>
    <t>2.05</t>
  </si>
  <si>
    <t>Doplačilo za zatravitev s semenom</t>
  </si>
  <si>
    <t>2.06</t>
  </si>
  <si>
    <t>SKUPAJ ZEMELJSKA DELA IN TEMELJENJE</t>
  </si>
  <si>
    <t>31 132</t>
  </si>
  <si>
    <t>Izdelava nevezane nosilne plasti</t>
  </si>
  <si>
    <t>enakomerno zrnatega drobljenca iz</t>
  </si>
  <si>
    <t>3.02</t>
  </si>
  <si>
    <t>Izdelava zgornje nosilne plasti</t>
  </si>
  <si>
    <t>bituminiziranega drobljenca</t>
  </si>
  <si>
    <t>zrnavosti 0/22S mm s</t>
  </si>
  <si>
    <t>sestavljenim bitumenskim vezivom v</t>
  </si>
  <si>
    <t>3.03</t>
  </si>
  <si>
    <t>Izdelava obrabne in zaporne plasti</t>
  </si>
  <si>
    <t>3.04</t>
  </si>
  <si>
    <t>3.05</t>
  </si>
  <si>
    <t>SKUPAJ VOZIŠČNE KONSTRUKCIJE</t>
  </si>
  <si>
    <t>4.00</t>
  </si>
  <si>
    <t>4.01</t>
  </si>
  <si>
    <t>4.02</t>
  </si>
  <si>
    <t>4.03</t>
  </si>
  <si>
    <t>5.00</t>
  </si>
  <si>
    <t>61 122</t>
  </si>
  <si>
    <t>5.01</t>
  </si>
  <si>
    <t>Izdelava temelja iz cementnega</t>
  </si>
  <si>
    <t>betona C 12/15, globine 80 cm,</t>
  </si>
  <si>
    <t>premera 30 cm</t>
  </si>
  <si>
    <t>5.02</t>
  </si>
  <si>
    <t>Dobava in vgraditev stebrička za</t>
  </si>
  <si>
    <t>prometni znak iz vroče cinkane</t>
  </si>
  <si>
    <t>jeklene cevi s premerom 64 mm,</t>
  </si>
  <si>
    <t>5.03</t>
  </si>
  <si>
    <t>6.00</t>
  </si>
  <si>
    <t>79 311</t>
  </si>
  <si>
    <t>6.01</t>
  </si>
  <si>
    <t>79 351</t>
  </si>
  <si>
    <t xml:space="preserve">                           1. PREDDELA</t>
  </si>
  <si>
    <t>11 513</t>
  </si>
  <si>
    <t>11 241</t>
  </si>
  <si>
    <t>Postavitev in zavarovanje prečnega profila vodotoka</t>
  </si>
  <si>
    <t>21 2121</t>
  </si>
  <si>
    <t>Široki izkop lahke zemljine (III.kategorija) - strojno - v suhem</t>
  </si>
  <si>
    <t>Široki izkop lahke zemljine (III.kategorija) - strojno - v mokrem</t>
  </si>
  <si>
    <t>29 126</t>
  </si>
  <si>
    <t>Nakladanje, prevoz iz zvračanje izkopanega materiala, prevoz na razdaljo nad 5000 m</t>
  </si>
  <si>
    <t>25 275</t>
  </si>
  <si>
    <t>21 997</t>
  </si>
  <si>
    <t>Začasno črpanje vode pri napredovanju izkopa navzdol v vseh kategorijah, s črpalko kapacitete 10 do 15 l/s</t>
  </si>
  <si>
    <t>UREDITEV STRUGE  POTOKA</t>
  </si>
  <si>
    <t>DDV 22%</t>
  </si>
  <si>
    <t>SKUPAJ Z DDV</t>
  </si>
  <si>
    <t>21 111A</t>
  </si>
  <si>
    <t>Površinski izkopi plodne zemljine  (humusa), s transportom 2 km</t>
  </si>
  <si>
    <t>25 111</t>
  </si>
  <si>
    <t>Humuziranje brežin brez valjanja</t>
  </si>
  <si>
    <t>55 112</t>
  </si>
  <si>
    <t>Humuziranje zelenic brez valjanja</t>
  </si>
  <si>
    <t>6.</t>
  </si>
  <si>
    <t>1. 2. 1</t>
  </si>
  <si>
    <t>Odstranitev grmovja,dreves, vej in panjev</t>
  </si>
  <si>
    <t>444</t>
  </si>
  <si>
    <t>Prevoz izkopanega materiala na razdaljo nad 5000 m</t>
  </si>
  <si>
    <t>JAŠKI</t>
  </si>
  <si>
    <t>Izdelava podprtega opaža za raven zid, visok 4,1 do 6 m - bočne stranice</t>
  </si>
  <si>
    <t>333</t>
  </si>
  <si>
    <t>Izdelava dvostranskega vezanega opaža za raven zid, visok 4,1 do 6 m</t>
  </si>
  <si>
    <t>541</t>
  </si>
  <si>
    <t>KLJUČAVNIČARSKA DELA IN DELA V JEKLU</t>
  </si>
  <si>
    <t>Hidroizolacije</t>
  </si>
  <si>
    <t>Porušitev in odstranitev asfaltne krovne plasti v debelini 6 do 10 cm, z odvozom na deponijo</t>
  </si>
  <si>
    <t>Porušitev in odstranitev nosilne zgornje prekladne konstrukcije objekta iz ojačanega cementnega betona z odvozom na deponijo za predelavo gradbenih odpadkov</t>
  </si>
  <si>
    <t>Porušitev in odstranitev krajnih opornikov s krili objekta iz ojačanega cementnega betona z odvozom na deponijo za predelavo gradbenih odpadkov</t>
  </si>
  <si>
    <t>Vgraditev nasipa iz zrnate kamnine</t>
  </si>
  <si>
    <t>GLOBINSKO ODVODNJAVANJE - KANALIZACIJA</t>
  </si>
  <si>
    <t>Široki izkop slabo vezljive zemljine</t>
  </si>
  <si>
    <t>Ureditev planuma temeljnih tal</t>
  </si>
  <si>
    <t>24 112</t>
  </si>
  <si>
    <t>Dobava in vgraditev jeklene</t>
  </si>
  <si>
    <t>Dobava in vgraditev vkopane</t>
  </si>
  <si>
    <t>2.07</t>
  </si>
  <si>
    <t>Izdelava posteljice iz drobljenih</t>
  </si>
  <si>
    <t>prometnega znaka, podloga iz</t>
  </si>
  <si>
    <t>aluminijaste pločevine, znak z</t>
  </si>
  <si>
    <t>Dobava in pritrditev prometnega</t>
  </si>
  <si>
    <t>znaka, podloga iz aluminijaste</t>
  </si>
  <si>
    <t>Zavarovanje gradbišča med gradnjo z vso potrebno varnostno zaščito</t>
  </si>
  <si>
    <t>Odškodnina ribičem</t>
  </si>
  <si>
    <t>7. 2</t>
  </si>
  <si>
    <t>ELEKTRO ENERGETSKI VODI</t>
  </si>
  <si>
    <t>422</t>
  </si>
  <si>
    <t>Črpanje vode za zavarovanje gradbene jame, od 6 do 15 l/s (60 dni)</t>
  </si>
  <si>
    <t>401</t>
  </si>
  <si>
    <t>Dobava in vgraditev mostnega izlivnika ali čistilnega kosa s talnim vtokom; sestavni deli izlivnika so iz sive litine, in bituminizirani</t>
  </si>
  <si>
    <t>812</t>
  </si>
  <si>
    <t>831</t>
  </si>
  <si>
    <t>4. 5</t>
  </si>
  <si>
    <t>PREPUSTI</t>
  </si>
  <si>
    <t>posipom kremenčevega peska, bitumenska lepilna zmes (kot na primer Bitu M)</t>
  </si>
  <si>
    <t>453</t>
  </si>
  <si>
    <t>Zavarovanje  gradbišča v času gradnje s polovično zaporo prometa in usmerjanjem s semaforji</t>
  </si>
  <si>
    <t>4.04</t>
  </si>
  <si>
    <t>4.05</t>
  </si>
  <si>
    <t>4.06</t>
  </si>
  <si>
    <t>4.07</t>
  </si>
  <si>
    <t>4.08</t>
  </si>
  <si>
    <t>4.09</t>
  </si>
  <si>
    <t>4.10</t>
  </si>
  <si>
    <t>4.11</t>
  </si>
  <si>
    <t>Izdelava tankoslojne vzdolžne</t>
  </si>
  <si>
    <t>označbe na vozišču z enokomponentno</t>
  </si>
  <si>
    <t>belo barvo, vključno 250 g/m2</t>
  </si>
  <si>
    <t>posipa z drobci / kroglicami stekla,</t>
  </si>
  <si>
    <t xml:space="preserve"> strojno, debelina plasti suhe</t>
  </si>
  <si>
    <t>12 323</t>
  </si>
  <si>
    <t>Zavarovanje brežine v območju mostu - Dobava in zidanje kamnite obloge iz lomljenca v suho</t>
  </si>
  <si>
    <t>Zaščita brežin z lomljencem, vgrajenim v suho, po načrtu</t>
  </si>
  <si>
    <t>Zap.</t>
  </si>
  <si>
    <t>ID postavka</t>
  </si>
  <si>
    <t>Postavka</t>
  </si>
  <si>
    <t>EM</t>
  </si>
  <si>
    <t>Količina</t>
  </si>
  <si>
    <t>Znesek</t>
  </si>
  <si>
    <t>A1000000</t>
  </si>
  <si>
    <t>MATERIAL VEČJE VREDNOSTI</t>
  </si>
  <si>
    <t xml:space="preserve">M1 </t>
  </si>
  <si>
    <t>21200102</t>
  </si>
  <si>
    <t>Spojka optična 72 spojev  T - FRBU</t>
  </si>
  <si>
    <t>KOS</t>
  </si>
  <si>
    <t>11500017</t>
  </si>
  <si>
    <t>Spojka GELSNAP C 18/5 - 180</t>
  </si>
  <si>
    <t>21610004</t>
  </si>
  <si>
    <t>PE/HD cev 2x 0 50/42 mm</t>
  </si>
  <si>
    <t>11500210</t>
  </si>
  <si>
    <t>Trak opozorilni nemetaliziran</t>
  </si>
  <si>
    <t xml:space="preserve">KG </t>
  </si>
  <si>
    <t>A2000000</t>
  </si>
  <si>
    <t>GRADBENA DELA</t>
  </si>
  <si>
    <t>12420002</t>
  </si>
  <si>
    <t>Polaganje PVC opozorilnega traku 'POZOR TELEKOM KABEL'</t>
  </si>
  <si>
    <t>31100001</t>
  </si>
  <si>
    <t>Trasiranje nove ali obstoječe trase zemeljskega kabla, TK linije oz. kabelske kanalizacije z uprabo obstoječih načrtov in iskalca kablov oz po projektu</t>
  </si>
  <si>
    <t xml:space="preserve">KM </t>
  </si>
  <si>
    <t>32100009</t>
  </si>
  <si>
    <t>Izdelava kabelske kanalizacije iz cevi malega premera (dvojček) 2x50mm, na globini 0.8 m oz. 1,2 m na obdelovalnih površinah in 0,6 m v zemljišču V. ktg. (vrh zgornjega roba cevi) izkop v zemljišču III. do V. ktg., dobava peska (granul. 4-8 mm) in zaščita cevi s peskom v sloju 10 cm nad cevmi, zasip kanala z utrditvijo v slojih po 20-25 cm, dobava in položitev opozorilnega metaliziranega traku, in vgradnja markerjev, nakladanje in odvoz odvečnega materiala ter stroški začasne in končne deponije, čiščenje trase, brez dobave cevi, markerjev in traka</t>
  </si>
  <si>
    <t>32100013</t>
  </si>
  <si>
    <t>Dobava in ročno vgrajevanje betona C12/15 za obbetoniranje kabelske kanalizacije</t>
  </si>
  <si>
    <t xml:space="preserve">M3 </t>
  </si>
  <si>
    <t>A3000000</t>
  </si>
  <si>
    <t>MONTAŽNA DELA</t>
  </si>
  <si>
    <t>22100033</t>
  </si>
  <si>
    <t>Odpiranje in ponovno zapiranje obstoječe spojke</t>
  </si>
  <si>
    <t>22100035</t>
  </si>
  <si>
    <t>Pritrditev kabelske spojke na betonski zid</t>
  </si>
  <si>
    <t>12470001</t>
  </si>
  <si>
    <t>Označevanje kabla po kabelskih jaških</t>
  </si>
  <si>
    <t>A4000000</t>
  </si>
  <si>
    <t>MERITVE</t>
  </si>
  <si>
    <t>23100006</t>
  </si>
  <si>
    <t>Meritve na optičnem kablu, na bobnu, pred polaganjem do 72 vlaken (1 vlakno iz cevke na 1550 nm v eno smer)</t>
  </si>
  <si>
    <t>A5000000</t>
  </si>
  <si>
    <t>TEHNIČNA DOKUMENTACIJA</t>
  </si>
  <si>
    <t>41100002</t>
  </si>
  <si>
    <t>Izdelava geodetskega posnetka trase kabla s posnetjem karakterističnih točk za izdelavo ITD - do 250 m</t>
  </si>
  <si>
    <t>41200102</t>
  </si>
  <si>
    <t>Izdelava elaborata izvršilne tehnične dokumentacije (ITD) kabelske kanalizacije, kjer je osnova  geodetski posnetek  - do 250 m</t>
  </si>
  <si>
    <t>41200106</t>
  </si>
  <si>
    <t>Izdelava elaborata izvršilne tehnične dokumentacije kabla, ki poteka v kabelski kanalizaciji in je situacijska podlaga že izdelana - do 250 m</t>
  </si>
  <si>
    <t>41100012</t>
  </si>
  <si>
    <t>Izmera plašča jaška</t>
  </si>
  <si>
    <t>41100013</t>
  </si>
  <si>
    <t>Izmera poteka kabla v kabelskem jašku</t>
  </si>
  <si>
    <t>41200111</t>
  </si>
  <si>
    <t>Izdelava načrta kabelskega jaška, ki obsega situacijo in plašč jaška</t>
  </si>
  <si>
    <t>41200130</t>
  </si>
  <si>
    <t>Vnos sprememb v obstoječo izvršilno tehnično dokumentacijo</t>
  </si>
  <si>
    <t>URA</t>
  </si>
  <si>
    <t>41200120</t>
  </si>
  <si>
    <t>Izdelava PID-a z uporabo obstoječih elaboratov izvršilno tehnične dokumentacije</t>
  </si>
  <si>
    <t>OSTALO</t>
  </si>
  <si>
    <t>15100002</t>
  </si>
  <si>
    <t>Prevoz materialov večjih vrednosti</t>
  </si>
  <si>
    <t>15300160</t>
  </si>
  <si>
    <t>Nadzor in koordinacija s podizvajalci</t>
  </si>
  <si>
    <t>15300170</t>
  </si>
  <si>
    <t>Tehnični nadzor TELEKOM - predvideno</t>
  </si>
  <si>
    <t>Skupaj:</t>
  </si>
  <si>
    <t>PRESTAVITEV TK VODOV-TELEKOM</t>
  </si>
  <si>
    <t>Opisi posameznih del so skrajšani. Detajlni opisi pozicij so razvidni iz navedene publikacije.</t>
  </si>
  <si>
    <t>V postavkah opisana dela obsegajo nabavo, dobavo, izdelavo, prevoze in zahtevke vseh potrebnih materialov ter vse druge stranske storitve, v kolikor ni v posameznih postavkah navedeno drugače.</t>
  </si>
  <si>
    <t>OPOMBA GLEDE GRADBENIH IN POSEBNIH ODPADKOV:</t>
  </si>
  <si>
    <t>Izvajalec za vse produkte rušitvenih del in izkope ter odstranitve posebnih odpadkov sam priskrbi potrebno deponijo in plača vse spremljajoče stroške. Z vsemi odpadki je potrebno ravnati v skladu z načrtom ršitvenih del in elaboratom ravnanja z gradbenimi odpadki ter Pravilnikom o ravnanju z odpadki, ki nastanejo pri gradbenih delih.</t>
  </si>
  <si>
    <t>Popisi del so usklajeni s Splošnimi tehničnimi pogoji ter popisi del in Posebnimi tehničnimi pogoji (publikacije Skupnosti za ceste Slovenije, Ljubljana 1989).</t>
  </si>
  <si>
    <t>Pri razširjenih postavkah je potrebno obvezno upoštevati besedilo prvotne postavke.</t>
  </si>
  <si>
    <t>Obvoz je potrebno označiti po navodilih investitorja.</t>
  </si>
  <si>
    <t>V predačununskih cenah je potrebno zajeti stroške za odškodnine lastnikom zemljišč in ribiški družini za dela v času gradnje.</t>
  </si>
  <si>
    <t>Pred pričetkom gradnje mostu je potrebno zavarovati komunalne zemeljske vode. Načrti za zavarovanje vseh vodov so vključeni v  projekt. Stroški prestavitev so vključeni v predračunu.</t>
  </si>
  <si>
    <t>Izdelava začasnih AB temeljev za postavitev mostu Mabey Compact 200</t>
  </si>
  <si>
    <t>402</t>
  </si>
  <si>
    <t>Odstranitev začasnih AB temeljev za postavitev mostu Mabey Compact 200</t>
  </si>
  <si>
    <t>Postavka vključuje naslednja dela (količine za oba temelja):</t>
  </si>
  <si>
    <t>-odstranitev kamnite obloge:              20m3 x 20,00€ =   400,00€</t>
  </si>
  <si>
    <t>-zasip z zemljino od izkopa:             100m3 x  5,50€ =   550,00€</t>
  </si>
  <si>
    <t>502</t>
  </si>
  <si>
    <t>1323</t>
  </si>
  <si>
    <t>R1-231/1323 v km 2,910</t>
  </si>
  <si>
    <t>MOST ČEZ  ČEZ ŠČAVNICO V STROČJI VASI (MS0228)</t>
  </si>
  <si>
    <t>127/2020</t>
  </si>
  <si>
    <t>11 131</t>
  </si>
  <si>
    <t>Obnova in zavarovanje zakoličbe</t>
  </si>
  <si>
    <t xml:space="preserve">trase komunalnih vodov v ravninskem </t>
  </si>
  <si>
    <t>terenu</t>
  </si>
  <si>
    <t xml:space="preserve">Zajeti so stroški transporta do predelovalca </t>
  </si>
  <si>
    <t>oz. zbiralca gradb. odpadkov in vsi stroški taks!</t>
  </si>
  <si>
    <t>12 231</t>
  </si>
  <si>
    <t>Demontaža jeklene varnostne ograje</t>
  </si>
  <si>
    <t>12 264</t>
  </si>
  <si>
    <t>Demontaža smernika</t>
  </si>
  <si>
    <t xml:space="preserve">1. kategorije – strojno z </t>
  </si>
  <si>
    <t>nakladanjem</t>
  </si>
  <si>
    <t>Široki izkop vezljive zemljine – 3.</t>
  </si>
  <si>
    <t>kategorije – strojno z nakladanjem</t>
  </si>
  <si>
    <t>in odvozom na trajno deponijo</t>
  </si>
  <si>
    <t>– 3. kategorije</t>
  </si>
  <si>
    <t>22 111</t>
  </si>
  <si>
    <t xml:space="preserve">slabo nosilne zemljine – 2. </t>
  </si>
  <si>
    <t>kategorije</t>
  </si>
  <si>
    <t>24 473</t>
  </si>
  <si>
    <t>kamnitih zrn v debelini 25 cm(ZOM)</t>
  </si>
  <si>
    <t>v debelini do 15 cm - ročno</t>
  </si>
  <si>
    <t>kamnine v debelini 21 do 30 cm</t>
  </si>
  <si>
    <t>31 269</t>
  </si>
  <si>
    <t>Izdelava z bitumnom vezane spodnje</t>
  </si>
  <si>
    <t>nosilne plasti drobljenca v debelini 6 cm</t>
  </si>
  <si>
    <t>(AC 22 base B70/100, A4)</t>
  </si>
  <si>
    <t>(cesta+priključki)</t>
  </si>
  <si>
    <t>32 283</t>
  </si>
  <si>
    <t xml:space="preserve">bitumenskega betona AC 11 surf </t>
  </si>
  <si>
    <t>B50/70, A3   v debelini 40mm</t>
  </si>
  <si>
    <t>36 133</t>
  </si>
  <si>
    <t>Izdelava bankine iz drobljenca,</t>
  </si>
  <si>
    <t>široke 0,75 do 1,25 m</t>
  </si>
  <si>
    <t>61 217</t>
  </si>
  <si>
    <t>dolge 3500 mm</t>
  </si>
  <si>
    <t>61 652</t>
  </si>
  <si>
    <t xml:space="preserve">Dobava in pritrditev </t>
  </si>
  <si>
    <t>odsevno folijo RA2, stranica</t>
  </si>
  <si>
    <t>600 mm / fi60</t>
  </si>
  <si>
    <t>61 713</t>
  </si>
  <si>
    <t>znaka, podloga iz vroče cinkane</t>
  </si>
  <si>
    <t>jeklene pločevine, znak z modro</t>
  </si>
  <si>
    <t>barvo-folijo RA2, velikost od</t>
  </si>
  <si>
    <t>0,21 do 0,40 m2</t>
  </si>
  <si>
    <t>61 722</t>
  </si>
  <si>
    <t>pločevine, znak z rjavo barvo-folijo</t>
  </si>
  <si>
    <t>RA2, velikost od 0,21 do 0,40 m2</t>
  </si>
  <si>
    <t>62 122</t>
  </si>
  <si>
    <t>snovi 250 µm, širina črte 12 cm</t>
  </si>
  <si>
    <t>62 252</t>
  </si>
  <si>
    <t>Doplačilo za izdelavo prekinjenih</t>
  </si>
  <si>
    <t>vzdolžnih označb na vozišču, širina</t>
  </si>
  <si>
    <t>črte 12 cm</t>
  </si>
  <si>
    <t>63 112</t>
  </si>
  <si>
    <t>Dobava in postavitev plastičnega</t>
  </si>
  <si>
    <t>smernika z votlim prerezom, dolžina</t>
  </si>
  <si>
    <t xml:space="preserve">1200 mm, z odsevnikom iz umetne </t>
  </si>
  <si>
    <t>snovi</t>
  </si>
  <si>
    <t>64 442</t>
  </si>
  <si>
    <t>varnostne ograje, brez distančnika,</t>
  </si>
  <si>
    <t>za nivo zadrževanja N2 in za</t>
  </si>
  <si>
    <t>delovno širino W2</t>
  </si>
  <si>
    <t>64 283</t>
  </si>
  <si>
    <t>zaključnice, dolžine 12 m</t>
  </si>
  <si>
    <t>Dobava in vgraditev naletne</t>
  </si>
  <si>
    <t>zaključnice P2 za v=80km/h, dolžine 12 m</t>
  </si>
  <si>
    <t>4.12</t>
  </si>
  <si>
    <t>Dobava in vgraditev prehodih elementov</t>
  </si>
  <si>
    <t> med različnimi tipi varnostnih ograj</t>
  </si>
  <si>
    <t>79 514</t>
  </si>
  <si>
    <t>5.04</t>
  </si>
  <si>
    <t>ZAKLJUČNA DELA</t>
  </si>
  <si>
    <t xml:space="preserve">Čiščenje gradbišča po končanih </t>
  </si>
  <si>
    <t>delih</t>
  </si>
  <si>
    <t>SKUPAJ ZAKLJUČNA DELA</t>
  </si>
  <si>
    <t>kamnine v debelini 30 cm D32</t>
  </si>
  <si>
    <t>31 366</t>
  </si>
  <si>
    <t>debelini 6 cm (AC 22 base B50/70, A3)</t>
  </si>
  <si>
    <t xml:space="preserve">za zaporo Z-1, </t>
  </si>
  <si>
    <t>(1125, 2232-5,1120,2232-3, Semafor(2x),</t>
  </si>
  <si>
    <t>7102-1,2238)</t>
  </si>
  <si>
    <t>13 112</t>
  </si>
  <si>
    <t xml:space="preserve"> 2.03</t>
  </si>
  <si>
    <t>Zavarovanje gradbišča v času</t>
  </si>
  <si>
    <t>gradnje s polovično zaporo prometa</t>
  </si>
  <si>
    <t>in ročnim usmerjanjem</t>
  </si>
  <si>
    <t xml:space="preserve">Strošek kontrole </t>
  </si>
  <si>
    <t>in vzdrževanja za čas zapore.</t>
  </si>
  <si>
    <t>dni</t>
  </si>
  <si>
    <t>NAČRT VODENJA PROMETA V ČASU GRADNJE</t>
  </si>
  <si>
    <t>NAČRT CESTE - NOVO</t>
  </si>
  <si>
    <t>CESTA - ZAČASNI PROMET</t>
  </si>
  <si>
    <t>MOST - NOVOGRADNJA</t>
  </si>
  <si>
    <t>PRESTAVITEV TK VODOV</t>
  </si>
  <si>
    <t>PG143-20 PZI zaščite in prestavitve TK vodov ob izgradnji nadomestnega premostitvenega objekta čez Ščavnico v Stročji vasi, občina Ljutomer</t>
  </si>
  <si>
    <t>Izvedba zaščite in prestavitve TK in KKS vodov zaradi nadomestne gradnje premostitvenega objekta čez Ščavnico v Stročji vasi R1-231/1323 v km 2,910</t>
  </si>
  <si>
    <t>21200017</t>
  </si>
  <si>
    <t>KABEL TOSM 03 (1X12)xII/IIIx0.38/0.25x3.5/18 SMAN</t>
  </si>
  <si>
    <t>C3100004</t>
  </si>
  <si>
    <t>Kabel coax 75E DG 70 / DG113</t>
  </si>
  <si>
    <t>21700004</t>
  </si>
  <si>
    <t>PKJT1 lahki pokrov nodular. lit. 125 KN</t>
  </si>
  <si>
    <t>32400007</t>
  </si>
  <si>
    <t>Dobava cevi in izdelava kabelskega jaška iz B.C.60cm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</si>
  <si>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32400009</t>
  </si>
  <si>
    <t>Dobava cevi in izdelava kabelskega jaška iz B.C.100cm izkop v zemljišču III. do V. ktg., betoniranje dna jaška z betonom, montaža lahkega LŽ pokrova in obbetoniranje , izdelava vseh potrebnih uvodov,  nakladanje in odvoz odvečnega materiala ter stroški začasne in končne deponije, ometavanje in finalna obdelava jaška, čiščenje okolice - brez dobave LŽ pokrova.</t>
  </si>
  <si>
    <t>11600001</t>
  </si>
  <si>
    <t>Začasno: dobava in izdelava podpornikov I/6 za izvedbo začasne prestavitve TK kablov</t>
  </si>
  <si>
    <t>32600001</t>
  </si>
  <si>
    <t>Začasno: nakladanje, razkladanje, raznos, izkop jame ter vgradnja enojnega droga do I/6 m v  zemljišču, nakladanje in odvoz viška materiala ter stroški začasne in končne deponije</t>
  </si>
  <si>
    <t>Začasno: nakladanje, razkladanje, raznos, izkop jame ter odstranitev enojnega droga do I/6 m v  zemljišču, nakladanje in odvoz viška materiala ter stroški začasne in končne deponije</t>
  </si>
  <si>
    <t>22100021</t>
  </si>
  <si>
    <t>Izdelava optične spojke na optičnem kablu do 24 vlaken (brez dobave spojke, slabljenje spoja po predpisih TS), tudi za prehod na instalacijski optični kabel</t>
  </si>
  <si>
    <t>19110023</t>
  </si>
  <si>
    <t>Dobava in montaža spojke na koaksialnem kablu - SP 12 (COAX 6)</t>
  </si>
  <si>
    <t>22100003</t>
  </si>
  <si>
    <t>Vpihovanje optičnega kabla v PeHd cev malega premera do 1000 metrov</t>
  </si>
  <si>
    <t>C3200006</t>
  </si>
  <si>
    <t>Izvlačenje optičnega kabla v PE cevi</t>
  </si>
  <si>
    <t>Izvlačenje UTP ali coax kabla v PE cevi</t>
  </si>
  <si>
    <t>Uvlačenje UTP ali coax kabla v PE cevi</t>
  </si>
  <si>
    <t>13200003</t>
  </si>
  <si>
    <t>Začasno: montaža kabelske kanalizacije na že pripravljene nosilce.</t>
  </si>
  <si>
    <t>13200052</t>
  </si>
  <si>
    <t>Začasno: odstranitev kabelske kanalizacije iz pripravljenih nosilcev</t>
  </si>
  <si>
    <t>A5200003</t>
  </si>
  <si>
    <t>Meritve na optičnem kablu na bobnu pred polaganjem do 24 vlaken</t>
  </si>
  <si>
    <t>A5201002</t>
  </si>
  <si>
    <t>Končne meritve na optičnem kablu do 24 vlaken za dodatno spojko na trasi</t>
  </si>
  <si>
    <t>19800001</t>
  </si>
  <si>
    <t>Meritve in označitev KKS kablov</t>
  </si>
  <si>
    <t>SKUPAJ z DDV:</t>
  </si>
  <si>
    <t>UREDITEV BREŽIN ŠČAVNICE</t>
  </si>
  <si>
    <t>Zakoličenje ter dajanje in preverjanje višin in smeri pri sanaciji in rehabilitaciji objekta s površino do 500 m2</t>
  </si>
  <si>
    <t>2. UREDITVENA DELA NA BREŽINAH</t>
  </si>
  <si>
    <t>Odstranitev grmovja in drevesa z debli premera do 10 cm ter vej na redko porasli površini - strojno</t>
  </si>
  <si>
    <t>Odstranitev lesenega pilota s premerom 11 do 30 cm z odvozom na deponijo</t>
  </si>
  <si>
    <t>Samo do dna korita: 72 kom, L=1m</t>
  </si>
  <si>
    <t>Demontaža prometnega znaka na enem podstavku (zajeto v načrtu ceste Trasa d.o.o.)</t>
  </si>
  <si>
    <t>234</t>
  </si>
  <si>
    <t>Demontaža, odstranitev in odvoz jeklene varnostne ograje z ročajem (h=1.10m) na mostu na deponijo za predelavo gradbenih odpadkov</t>
  </si>
  <si>
    <t>2 x 30,0m = 70,0m</t>
  </si>
  <si>
    <t>JVO v območju ceste je v popisu načrta ceste.</t>
  </si>
  <si>
    <t>v območju preklade mostu:</t>
  </si>
  <si>
    <t>5,35m x 30,0m = 267,5m2</t>
  </si>
  <si>
    <t>5,35m x 30,0m x 0,08m = 12.85m3</t>
  </si>
  <si>
    <t>Ostalo je zajeto v popisu načrta ceste.</t>
  </si>
  <si>
    <t>Rušitvena dela se izvajajo fazno z vzdolžnim rezanjem po kosih.</t>
  </si>
  <si>
    <t>Elementi se z dvigalom direktno odlagajo na tovornjak.</t>
  </si>
  <si>
    <t>preklada: 5,42m2 x 27,4m = 148,5m3</t>
  </si>
  <si>
    <t>prečniki: 4 x (2,8m2 x 0,4m) = 4,5m3</t>
  </si>
  <si>
    <t>Rušitev se izvaja s pnevmatskim kladivom.</t>
  </si>
  <si>
    <t>vmesna podpora: 4,88m2 x9m = 44,0m3</t>
  </si>
  <si>
    <t>oporniki s temelji: 2x (5,61m2 x6,7m +3,42m2 x7,1m) = 123,8m3</t>
  </si>
  <si>
    <t>krila: 4 x(2,8m x0,4m x5,5m)/2 = 12,3m3</t>
  </si>
  <si>
    <t>Izkop vezljive zemljine/zrnate kamnine za gradbene jame za objekte, globine nad 4,0 m – strojno, planiranje dna ročno</t>
  </si>
  <si>
    <t>Za potrebe rušitve opornikov se upošteva izkop cca. 50m3</t>
  </si>
  <si>
    <t>za vsak opornik.</t>
  </si>
  <si>
    <t>117</t>
  </si>
  <si>
    <t>Prevoz izkopanega materiala na razdaljo nad 4000 do 5000 m</t>
  </si>
  <si>
    <t>131</t>
  </si>
  <si>
    <t>Izdelava zaščitnega lovilnega opaža</t>
  </si>
  <si>
    <t>Opaž za demontažo zgornje nosilne konstrukcije</t>
  </si>
  <si>
    <t>7m x 27m = 189m2</t>
  </si>
  <si>
    <t>Izdelava nosilnega podpornega odra v sklopu lovilnega odra, visokega do 4m</t>
  </si>
  <si>
    <t>NAČRT RUŠITVE OBSTOJEČEGA MOSTU</t>
  </si>
  <si>
    <t>Upoštevano v Načrtu ceste!</t>
  </si>
  <si>
    <t>Postavitev in zavarovanje profilov za zakoličbo objekta s površino nad  100 m2</t>
  </si>
  <si>
    <t>Določitev in preverjanje položajev, višin in smeri pri gradnji objekta s površino nad 200do 500 m2</t>
  </si>
  <si>
    <t>Upoštevano v načrtu rušitve objekta.</t>
  </si>
  <si>
    <t>Demontaža prometnega znaka na enem podstavku</t>
  </si>
  <si>
    <t>Upoštevano v Načrtu ceste.</t>
  </si>
  <si>
    <t>Porušitev in odstranitev objektov</t>
  </si>
  <si>
    <t>451</t>
  </si>
  <si>
    <t>Porušitev in odstranitev premostitvenega objekta z razpetino nad 5 m iz ojačenega cementnega betona</t>
  </si>
  <si>
    <t>Obstoječi most:</t>
  </si>
  <si>
    <t>Dolžina L=29m, š=6.90m</t>
  </si>
  <si>
    <t>VSA RUŠITVENA DELA SO ZAJETA V NAČRTU RUŠITVE OBSOTJEČEGA MOSTU 127/2020-RUŠ</t>
  </si>
  <si>
    <t>Upoštevano v Načrtu vodenja prometa v času gradnje!</t>
  </si>
  <si>
    <t>Upoštevano v Varnostnem načrtu!</t>
  </si>
  <si>
    <t>Postavka vključuje naslednja dela (količine za oba temelja, glej še ris G.10.1):</t>
  </si>
  <si>
    <t>-izkop vezljive zemljine 3.kategorije-strojno:  70m3 x 5,50€  =   385,00€</t>
  </si>
  <si>
    <t>-ureditev planuma temeljnih tal:                40m2 x 3,50€  =   140,00€</t>
  </si>
  <si>
    <t>-vgradnja gramoznega nasutja pod temeljem:      15m3 x 15,50  =   232,50€</t>
  </si>
  <si>
    <t>-vgradnja podložnega betona C12/15 temelja:      3m3 x 90,00€ =   270,00€</t>
  </si>
  <si>
    <t>-opaževanje temelja in stene:                   78m2 x 20,00€ = 1.560,00€</t>
  </si>
  <si>
    <t>-vgradnja betona C25/30, XC2 v temelj in steno: 52m3 x 120,0€ = 6.240,00€</t>
  </si>
  <si>
    <t>-vgradnja zaščitne kamnite obloge temelja:      20m3 x 45,00€ =   900,00€</t>
  </si>
  <si>
    <t>Skupaj za oba temelja:                                  vsota = 12.477,00€</t>
  </si>
  <si>
    <t>-odstranitev (pikiranje) betona temelja:  55m3 x 25,00€ = 1.375,00€</t>
  </si>
  <si>
    <t>-odvoz kamnitega materiala in betona:     75m3 x  6,50€ =   487,50€</t>
  </si>
  <si>
    <t>Skupaj za oba temelja:                            vsota = 2.812,50€</t>
  </si>
  <si>
    <t>Najem začasnega jeklenega montažnega mostu Mabey Compact 200 (vključno s transportom, z montažo in demontažo), razpona L=30.48 m (10x3.048m)</t>
  </si>
  <si>
    <t>Površinski izkop plodne zemljine – strojno z nakladanjem, začasni depo na gradbišču</t>
  </si>
  <si>
    <t>d=20cm</t>
  </si>
  <si>
    <t>Opornik 1: 0.20x(2x50m2)=20m3</t>
  </si>
  <si>
    <t>Opornik 2: 0.20x(2x50m2)=20m3</t>
  </si>
  <si>
    <t>213</t>
  </si>
  <si>
    <t>Široki izkop slabo nosilne zemljine (III ktg.- pod obstoječo cesto) – strojno z nakladanjem (odvoz posebej)</t>
  </si>
  <si>
    <t>Dovoz k platoju za izvedbo pilotov š=4m, bočni naklon 1:1</t>
  </si>
  <si>
    <t>Opornik 1: 18m2 x21m =378m3</t>
  </si>
  <si>
    <t>Opornik 2: 18m2 x20m =360m3</t>
  </si>
  <si>
    <t>Izkop vezljive zemljine/zrnate kamnine (III-IV.ktg.) za gradbene jame za objekte, globine nad 4,0 m – strojno z nakladanjem (odvoz posebej)</t>
  </si>
  <si>
    <t>Opornik 1:</t>
  </si>
  <si>
    <t>za obst. opornikom: 26.5m2 x10.9m =289m3</t>
  </si>
  <si>
    <t>v strugo (pred): 4.3m2 x10.9m =47m3</t>
  </si>
  <si>
    <t>bočno: 2x8.0m2 x7.0m =112,0m3</t>
  </si>
  <si>
    <t>2x15m2x3.5m=105m3</t>
  </si>
  <si>
    <t>Skupaj za opornik 1: 553m2</t>
  </si>
  <si>
    <t>Opornik 2: 553m2</t>
  </si>
  <si>
    <t>Opomba: 50m3 na opornik smo upoštevali že pri odkopu opornika pri rušivenih</t>
  </si>
  <si>
    <t>delih. Skupaj se torej upošteva 100m3 manj.</t>
  </si>
  <si>
    <t>površina pod obema novima temeljema:</t>
  </si>
  <si>
    <t>Opornik 1 in 2: 2x8,0mx12,0m=192m2</t>
  </si>
  <si>
    <t>2. 3</t>
  </si>
  <si>
    <t>LOČILNE, DRENAŽNE IN FILTRSKE PLASTI TER POVOZNI PLATO</t>
  </si>
  <si>
    <t>Izdelava povoznega platoja iz gramoznega materiala v debelini 31 do 40 cm (Elastični sloj pod temelji)</t>
  </si>
  <si>
    <t>"elastični" sloj pod obema temeljema v debelini ca. 30 cm</t>
  </si>
  <si>
    <t>Opornik 1 in 2: 2x8m x12m =192m2</t>
  </si>
  <si>
    <t>frakcija 0-64mm in utrjen na min. 40MPa</t>
  </si>
  <si>
    <t>Vgraditev nasipa iz zrnate kamnine, vključno z dobavo materiala in vsemi transporti (upoštevati faktorje za zbitosti iz elaborata dimenzioniranja voziščne konstrukcije)</t>
  </si>
  <si>
    <t>Del materiala za zasip je upoštevan v načrtu ceste - tampon cca. 60cm</t>
  </si>
  <si>
    <t>Izdelava nasipa iz zrnate kamnine z dobavo iz gramoza.Nasip v območju krajnih opornikov št.1 in 2, vključno z dobavo in vsemo transporti, z izdelavo klina pod prehodnimi ploščami. Nasip pri oporniku št.1 in 2 se izvaja v dveh fazah, prvi do zgornje kote temeljne grede ter v drugi do kote prehodne plošče (zgostitev po pecifikaciji na risbi)</t>
  </si>
  <si>
    <t>Opornik v osi 1: 10m x23m2 =230m3</t>
  </si>
  <si>
    <t>Opornik v osi 2: 10m x23m2 =230m3</t>
  </si>
  <si>
    <t>Zasip stožcev kril in zunajega dela opornikov z vezljivo zemljino - strojno (zemljina od izkopa za dovoz na plato temeljev)</t>
  </si>
  <si>
    <t>Opornik 1</t>
  </si>
  <si>
    <t>pred opornikom:3.0m3 x15m =45.0m3</t>
  </si>
  <si>
    <t>stožci kril:(14.5+13.0)m2 x10m =275m2</t>
  </si>
  <si>
    <t>Opornik 2:</t>
  </si>
  <si>
    <t>pred opornikom:2.5m3 x15m= 37,5m3</t>
  </si>
  <si>
    <t>stožci kril:(12.5+13.5)m2 x10m =260m2</t>
  </si>
  <si>
    <t>Humuziranje brežine z valjanjem, v debelini do 20 cm - strojno (material od izkopa)</t>
  </si>
  <si>
    <t>Opornik 1: 2x50.0m2 x0.2 = 20m3</t>
  </si>
  <si>
    <t>Opornik 2= 2x50.0m2 x0.2 = 20m3</t>
  </si>
  <si>
    <t>Skupaj 200m2 oz. 40m3</t>
  </si>
  <si>
    <t>2. 7</t>
  </si>
  <si>
    <t>KOLI IN VODNJAKI</t>
  </si>
  <si>
    <t>125</t>
  </si>
  <si>
    <t>Vgraditev uvrtanih kolov iz ojačenega cementnega betona C30/37, sistema Benotto, premera 120 cm, izkop v vezljivi zemljini/zrnati kamnini, dolžine 10m.Beton in armatura sta upoštevana v tej postavki.</t>
  </si>
  <si>
    <t>dodatki za beton: XC2, PV-II, D=32mm, S4, VB0</t>
  </si>
  <si>
    <t>Opornik 1: 4x10.0m=40m</t>
  </si>
  <si>
    <t>167</t>
  </si>
  <si>
    <t>Obsekanje uvrtanih kolov iz ojačenega cementnega betona, premera 150 cm (cca, 50 cm slabega betona zgoraj)</t>
  </si>
  <si>
    <t>2. 8</t>
  </si>
  <si>
    <t>ZAGATNE STENE</t>
  </si>
  <si>
    <t>Vgraditev in vzdrževanje jeklene zagatne stene</t>
  </si>
  <si>
    <t>V času gradnje se gradbena jama varuje z zagatnicami.</t>
  </si>
  <si>
    <t>Zagatnice so vrisane v risbi, ki opisuje vodenje prometa med</t>
  </si>
  <si>
    <t>gradnjo (G.4 in G.8). Dolžina zagatnic je 8m:</t>
  </si>
  <si>
    <t>- gradbena jama Opornik-1:32 x 8m = 256m2</t>
  </si>
  <si>
    <t>Izvlačenje jeklene zagatne stene, vključno z vso demontažo</t>
  </si>
  <si>
    <t>Upošteva se odvoz po postavkah (Izkopi):</t>
  </si>
  <si>
    <t>pos.113 (humus) = izkop 40m3 =&gt; vgradnja 40m3</t>
  </si>
  <si>
    <t>pos.213  = 738m3 =&gt; vgradnja 617m3 (ostanek 121m3)</t>
  </si>
  <si>
    <t>pos.444  = 1.006m3</t>
  </si>
  <si>
    <t>Ostanek za odvoz: 1.127m3</t>
  </si>
  <si>
    <t>3. 1</t>
  </si>
  <si>
    <t>NOSILNE PLASTI</t>
  </si>
  <si>
    <t>3. 1. 1</t>
  </si>
  <si>
    <t>Nevezane nosilne plasti</t>
  </si>
  <si>
    <t>Dobava in izdelava nevezane nosilne plasti gramoza v debelini 21 do 30 cm ( z utrditvijo le te za dostop stroja za vrtanje pilotov)</t>
  </si>
  <si>
    <t>Izdelava dovoza k platoju za izvedbo pilotov v debelini 30cm</t>
  </si>
  <si>
    <t>Opornik 1: 21m x 4.5m x 0.30m = 28.5m</t>
  </si>
  <si>
    <t>Opornik 2: 20m x 4.5m x 0.30m = 27.0m</t>
  </si>
  <si>
    <t>Izdelava obrabne in zaporne ali zaščitne plasti AC 8 surf B50/70, A3, v debelini 30mm</t>
  </si>
  <si>
    <t>Upoštevano območje čez most, ostalo je v popisu Načrta ceste.</t>
  </si>
  <si>
    <t>vozišče: 6.50m x37.5m =244m2</t>
  </si>
  <si>
    <t>Izdelava obrabne in zaporne plasti AC 11 surf B50/70 A3 Z2, v debelini 40mm</t>
  </si>
  <si>
    <t>Izdelava obrabne in zaporne plasti AC 8 surf B70/100, A5 v debelini 50 mm</t>
  </si>
  <si>
    <t>prehodne rampe z objekta L=3m:</t>
  </si>
  <si>
    <t>4x2.10x3.0m =25,2m2</t>
  </si>
  <si>
    <t>Dobava in vgraditev predfabriciranega dvignjenega robnika iz cementnega betona s prerezom 8/12 cm</t>
  </si>
  <si>
    <t>postavka vključuje tudi podložni pusti beton pod robnikom</t>
  </si>
  <si>
    <t>Robniki ob prehodnih rampah</t>
  </si>
  <si>
    <t>Opornik 1: 2x3m=6m</t>
  </si>
  <si>
    <t>Opornik 2: 2x3m=6m</t>
  </si>
  <si>
    <t>282</t>
  </si>
  <si>
    <t>Dobava in vgraditev robnika na objektu iz naravnega kamna s prerezom 13/20 cm</t>
  </si>
  <si>
    <t>Desni pas: 42m'</t>
  </si>
  <si>
    <t>Levi pas: 42m'</t>
  </si>
  <si>
    <t>286</t>
  </si>
  <si>
    <t>Dobava in vgraditev robnika (pogreznjenega) na prehodu z objekta na nasip iz naravnega kamna s prerezom 13/20 cm</t>
  </si>
  <si>
    <t>4. 2</t>
  </si>
  <si>
    <t>GLOBINSKO ODVODNJAVANJE - DRENAŽE</t>
  </si>
  <si>
    <t>371</t>
  </si>
  <si>
    <t>Dobava in vgraditev zaščitne PVC cevi, premera 40 mm, dolžine 50 cm za zaščitno nosilnih palic (fi 28 mm) iz pilotov.</t>
  </si>
  <si>
    <t>Zaščita zgornjega dela palic glavne armature iz pilota - poz. 1, 28xD28-11 cm.</t>
  </si>
  <si>
    <t>(v območju (50cm) nadbetoniranja pilota se palice zaščitijo s plastičnimi cevmi,</t>
  </si>
  <si>
    <t>da pri odstranjevanju zgornjega slabega sloja betona ne pride do poškodb)</t>
  </si>
  <si>
    <t>8 x 21 x 0.75m = 126m oziroma 168 kosov dolgih 75cm</t>
  </si>
  <si>
    <t>Izdelava drenažnega žleba med izlivniki iz enozrnatega gramoma 4-8 mm vezanega z epoksidno malto v širini 20 cm in debelini 4 cm</t>
  </si>
  <si>
    <t>224</t>
  </si>
  <si>
    <t>Izdelava kanalizacije iz cevi iz polivinilklorida PE-HD DN300 (npr.STIDREN), vgrajenih na planumu izkopa, vključno s podložno plastjo iz zmesi kamnitih zrn, premera 30 cm</t>
  </si>
  <si>
    <t>izpust iz jaška BC 1000</t>
  </si>
  <si>
    <t>opornik 1: 12m'</t>
  </si>
  <si>
    <t>opornik 2: 10m'</t>
  </si>
  <si>
    <t>284</t>
  </si>
  <si>
    <t>Obbetoniranje cevi za kanalizacijo s cementnim betonom C 12/15, po detajlu iz projekta (G.28), premera 30 cm</t>
  </si>
  <si>
    <t>314</t>
  </si>
  <si>
    <t>Izdelava kanalizacije iz cevi iz cementnega betona, vgrajenih na planumu izkopa, premera 30 cm, glej risbo G.28</t>
  </si>
  <si>
    <t>732</t>
  </si>
  <si>
    <t>Izdelava kanalizacije na premostitvenem objektu iz cevi iz polipropilena premera 200 mm, vključno z vsem proti koroziji odpornim ali nerjavnim pritrdilnim materialom</t>
  </si>
  <si>
    <t>(vključno s sistemom pritrjevanja, priključnimi in zaključnimi elementi)</t>
  </si>
  <si>
    <t>horizontalno: 31m'</t>
  </si>
  <si>
    <t>(Hollko 2000-45F-150, z rešetko 320/430 mm, DN150 ali enakovredni tip)</t>
  </si>
  <si>
    <t>Dobava in vgraditev cestnega izlivnika tip SELECTA "500" Profile-A ali enakovredni, glej ribo G.31</t>
  </si>
  <si>
    <t>Dobava in vgradnja cevi za izdelavo jaška iz cementnega betona, krožnega prereza s premerom 50 cm, l=50cm (npr. GOREC), namenjen za vgradnjo izlivnika SELECTA 500, po detajlu na risbi G.31</t>
  </si>
  <si>
    <t>171</t>
  </si>
  <si>
    <t>Dobava in vgradnja cevi za izdelavo jaška iz cementnega betona, krožnega prereza s premerom 100 cm, l=100cm, glej risbo G.31</t>
  </si>
  <si>
    <t>V postavki upoštevati še izravnavo in utrditev tal, ter izvedbo betona C12/15</t>
  </si>
  <si>
    <t>v debelini d=25cm pod cevjo/jaškom</t>
  </si>
  <si>
    <t>917</t>
  </si>
  <si>
    <t>Dobava in vgraditev pokrova krožnega prereza s premerom 100 cm z odprtino premera 50cm (npr. GOREC) iz cementnega betona, glej risbo G.31</t>
  </si>
  <si>
    <t>Izdelava poševne vtočne ali iztočne glave prepusta krožnega prereza iz cementnega betona s premerom 60 cm, za iztočno cev DN300, vključno z dobavo in montažo protipovratne lopute, po detajlu na risbi G.32</t>
  </si>
  <si>
    <t>Izdelava podprtega opaža za ravne temelje in prehodno ploščo</t>
  </si>
  <si>
    <t>Opornik 1: 2x9.05m2 +2x16.20m2 =50.5m2</t>
  </si>
  <si>
    <t>Opornik 2: 2x9.05m2 +2x16.20m2 =50.5m2</t>
  </si>
  <si>
    <t>preh. plošče s konzolo-2x:</t>
  </si>
  <si>
    <t>2x(2x0.50m2 +3.70m x0.25m +0.25m x6.40m +2x0.25mx6.40m)=13.45m2</t>
  </si>
  <si>
    <t>311</t>
  </si>
  <si>
    <t>Izdelava podprtega opaža za raven/poševen zid, visok do 2 m, dodatek za zahtevnost opaževanja okrog sidrnih glav</t>
  </si>
  <si>
    <t>sidrišča kablov 1 in 2: 2x((0.9m+1.4m) x6,4m =29,5m2</t>
  </si>
  <si>
    <t>opornik os 1 in 2: 4x 9.1 =36.4m2 - bočno zapiranje</t>
  </si>
  <si>
    <t>krila os 1 in 2: 4x (4.5m x0.5m)=9m2 - bočno zapiranje</t>
  </si>
  <si>
    <t>sidrni bloki: 2x2x1.3m2 =5.2m2 - bočno zapiranje</t>
  </si>
  <si>
    <t>Opornik os 1: 2x29.5m2 =59m2</t>
  </si>
  <si>
    <t>krila os 1 : 2x (2x14,6m2) =62,9m2 - obe krili</t>
  </si>
  <si>
    <t>Opornik os 2: 2x29.5m2 =59m2</t>
  </si>
  <si>
    <t>krila os 2 : 2x (2x14,5m2) =62,5m2 - obe krili</t>
  </si>
  <si>
    <t>621</t>
  </si>
  <si>
    <t>Izdelava opaža za ravno ploščo ( samo opaž brez podpor )</t>
  </si>
  <si>
    <t>Konzole:</t>
  </si>
  <si>
    <t>2x2.45m x30.0m= 147m2</t>
  </si>
  <si>
    <t>Izdelava podprtega opaža za bočne stranice ravnih plošč</t>
  </si>
  <si>
    <t>bočni del konzol: 2x0.25m x 30.0m= 15.0m2</t>
  </si>
  <si>
    <t>Izdelava opaža za ločno ploščo (samo opaž brez podpor)</t>
  </si>
  <si>
    <t>širina 5.70m , dolžina loka 30.20m</t>
  </si>
  <si>
    <t>5.70mx 30.2m= 172.2m2</t>
  </si>
  <si>
    <t>661</t>
  </si>
  <si>
    <t>Izdelava opaža za bočne stranice ločne plošče</t>
  </si>
  <si>
    <t>Prekladna konstrukcija:</t>
  </si>
  <si>
    <t>2x 30m2 = 60m2</t>
  </si>
  <si>
    <t>levo:  (0.55+0.35+0.20+0.15)m x 41.5m + 2x0.5m2 = 50.8m2</t>
  </si>
  <si>
    <t>desno: (0.55+0.35+0.20+0.15)m x 41.5m + 2x0.5m2 = 50.8m2</t>
  </si>
  <si>
    <t>Dobava, priprava, montaža in demontaža opreme podpornega odra pri gradnji po tehnologiji ˝polje po polje˝ za dolžino delovne etape do 30,0m, vključno z izvedbo podpiranja/temeljenja.</t>
  </si>
  <si>
    <t>Razponska konstrukcija za podpiranje izvedbe prekladne konstrukcije mosta.</t>
  </si>
  <si>
    <t>Po posebni ponudbi izvajalca glede na izbrani način gradnje!</t>
  </si>
  <si>
    <t>širina 11.3m, razpon L=30.0m: 11.3m x30.0m= 339,0m2</t>
  </si>
  <si>
    <t>(žica za vezanje armatura - 2% od postavk 222+232)</t>
  </si>
  <si>
    <t>Dobava in postavitev rebrastih žic iz visokovrednega naravno trdega jekla BSt 500 S (B) s premerom 14 mm in večjim, za zahtevno ojačitev</t>
  </si>
  <si>
    <t>466</t>
  </si>
  <si>
    <t>Dobava, postavitev in prednapenjanje vrvi iz gladkih jeklenih žic krožnega prereza, visoke natezne trdnosti, za sovprežno prednapete konstrukcije; vrvi vite iz 19 žic St 1660/1860 N/mm2</t>
  </si>
  <si>
    <t>13 kablov Y1860S7, Ak=2850mm2 (19*150mm2) vključno s kablskimi cevmi PE-90/97 mm</t>
  </si>
  <si>
    <t>nivo zaščite po CEB-FIB = PL2</t>
  </si>
  <si>
    <t>481</t>
  </si>
  <si>
    <t>Dobava in postavitev sidrne glave</t>
  </si>
  <si>
    <t>487</t>
  </si>
  <si>
    <t>Dobava in postavitev napenjalne glave</t>
  </si>
  <si>
    <t>Dobava in vgraditev cementnega betona C12/15, X0 v prerez do 0,15 m3/m2-m1</t>
  </si>
  <si>
    <t>Podložni beton</t>
  </si>
  <si>
    <t>pod temeljem   : 70.5m2 x 0.1m  = 7.50m3</t>
  </si>
  <si>
    <t>pod prehodno p.: ((3.70+0,9)m x6.40)m2 x 0.1m = 2.9m3</t>
  </si>
  <si>
    <t>pod prehodno p.: ((3.70+0.9)m x6.40)m2 x 0.1m = 2.9m3</t>
  </si>
  <si>
    <t>Dobava in vgraditev ojačenega cementnega betona C30/37, XC2,PV-I,S3,VB1, v prehodne plošče</t>
  </si>
  <si>
    <t>Opornik 1: 3.70m x 6.4m x 0.25m = 5.9m3</t>
  </si>
  <si>
    <t>Opornik 2: 3.70m x 6.4m x 0.25m = 5.9m3</t>
  </si>
  <si>
    <t>Konzola prehodne plošče:</t>
  </si>
  <si>
    <t>Opornik 1: 0.50m2 x 6.40m = 3.2m3</t>
  </si>
  <si>
    <t>Opornik 2: 0.50m2 x 6.40m = 3.2m3</t>
  </si>
  <si>
    <t>342</t>
  </si>
  <si>
    <t>Dobava in vgraditev ojačenega cementnega betona C30/37, XC2,PV-II,S4,VB1 stopnja izpostavljenosti, v pilotne grede (temelj)</t>
  </si>
  <si>
    <t>Opornik 1: 9.1m2 x 10.80m = 98.3m3</t>
  </si>
  <si>
    <t>Dobava in vgraditev ojačenega cementnega betona C30/37 v prerez nad 0,50 m3/m2-m1, z dodatki XF3, XD1, PV-II,S4,VB3 v opornike in stene kril</t>
  </si>
  <si>
    <t>Opornik 1: 43.9m2 x2.2m= 96.6m3</t>
  </si>
  <si>
    <t>Opornik 2: 43.9m2 x2.2m= 96.6m3</t>
  </si>
  <si>
    <t>Krila opornik 1: 2x(14.5m2 x 0.5m) = 14.5m3</t>
  </si>
  <si>
    <t>Krila opornik 2: 2x(15.0m2 x 0.5m) = 15.0m3</t>
  </si>
  <si>
    <t>Konzola napenjalnega bloka:</t>
  </si>
  <si>
    <t>2x1.6m2 x6.4m = 20.5m3</t>
  </si>
  <si>
    <t>Dobava in vgraditev ojačenega cementnega betona C35/45 v prerez nad 0,50 m3/m2-m1, z dodatki XF3, XD1, PV-II, S4, VB3 v prekladno konstrukcijo tipa polne plošče</t>
  </si>
  <si>
    <t>nosilno rebro : 30m2 x 5.70m = 171m3</t>
  </si>
  <si>
    <t>konzoli (L+D) : 2x(0.90m2 x 30m) = 54m3</t>
  </si>
  <si>
    <t>372</t>
  </si>
  <si>
    <t>Dobava in vgraditev ojačenega cementnega betona C30/37, stopnja izpostavljenosti XD3, XF4, PV-II, S4, VB3 v hodnike in robne vence na premostitvenih objektih in podpornih ali opornih konstrukcijah</t>
  </si>
  <si>
    <t>2x(0.5m2 x41.5m) = 41.5m3</t>
  </si>
  <si>
    <t>Strojno/ročna izdelava kamnite zložbe struge pred in za objektom; UPOŠTEVANO V NAČRTU VODNOGOSPODARSKE UREDITVE!</t>
  </si>
  <si>
    <t>Metlanje površine hodnikov s cementno malto</t>
  </si>
  <si>
    <t>celotna širina hodnika od roba robnika do zunanjega lica hodnika</t>
  </si>
  <si>
    <t>hodnik levo  : 2.2m x41.5m =91.3m2</t>
  </si>
  <si>
    <t>hodnik desno : 2.2m x41.5m =91.3m2</t>
  </si>
  <si>
    <t>Izdelava, priprava in vgraditev ograje za pešce iz jeklenih cevnih profilov s horizontalnimi polnili, visoke 120 cm, po detajlu na risbi G.23, vključno z vijaki za pritrditev v robni venec</t>
  </si>
  <si>
    <t>levo: 42.5m'</t>
  </si>
  <si>
    <t>desno 42.5m'</t>
  </si>
  <si>
    <t>Postavka vključuje tudi vroče cinkanje v debelini večji od 86 mikronov!</t>
  </si>
  <si>
    <t>624</t>
  </si>
  <si>
    <t>Izdelava, dobava in vgradnja jeklenih, vroče cinkanih konzol/sistema obešanja komunalnih vodov. Izdelava po detajlu G.34 v projektu. Konzole so na cca. 1.5m.</t>
  </si>
  <si>
    <t>Obešalke:</t>
  </si>
  <si>
    <t>30m/1.5m = 21 kom</t>
  </si>
  <si>
    <t>Dobava, priprava in vgraditev merilnih čepov z navezavo na veljavno nivelmansko mrežo</t>
  </si>
  <si>
    <t>Izvedba ozemljitve ograje z vsemi potrebnimi deli in materialom</t>
  </si>
  <si>
    <t>Voziščna plošča: 10.6m x34.5m= 365.7m2</t>
  </si>
  <si>
    <t>Konzola za opornikom: 2x(2.5m x 6.4m)= 32m2</t>
  </si>
  <si>
    <t>zgornja stran kril: 4x3.5m x(0.20+0.5+0.20)m= 14m2</t>
  </si>
  <si>
    <t>641</t>
  </si>
  <si>
    <t>Dobava, priprava in polaganje bituminizirane plute za oblikovanje ležišča prehodnih plošč</t>
  </si>
  <si>
    <t>2x(0.50m x 7m) = 7m2</t>
  </si>
  <si>
    <t>693</t>
  </si>
  <si>
    <t>Izdelava hidroizolacije zasutih cementnobetonskih površin z brizganjem s polimeri modificiranega bitumna</t>
  </si>
  <si>
    <t>Zadnje lice kril in opornika, višina od zg. roba temelja do vrha krila/opornika</t>
  </si>
  <si>
    <t>Opornik 1: (40+2x14+2)m2= 70m2 - vključno s čeli kril</t>
  </si>
  <si>
    <t>Levi hodnik :</t>
  </si>
  <si>
    <t>asfalt-robnik vozišča : 3m+41.5+3m = 47.5m</t>
  </si>
  <si>
    <t>Desni hodnik :</t>
  </si>
  <si>
    <t>(SikaSwell-P trak MONO Tip 2010, širina 20 mm in debelina 10 mm ali enakovredni</t>
  </si>
  <si>
    <t>vključno s SikaSwell S-2 lepilom ali enakovredni tip zaščite)</t>
  </si>
  <si>
    <t>Opornik 1 in 2:</t>
  </si>
  <si>
    <t>temelj-opornik : 25m' (polaganje ca. 10cm od zunanje površine betona - obseg,</t>
  </si>
  <si>
    <t>stik temelja in opornika s krili)</t>
  </si>
  <si>
    <t>temelj-krilo : 2x3.5m = 2m (horizontalni delovni stik)</t>
  </si>
  <si>
    <t>opornik-opornik: 25m' (po obodu -10cm)</t>
  </si>
  <si>
    <t>krilo-opornik : 2x4.2m = 8.4m (vertikalni delovni stik)</t>
  </si>
  <si>
    <t>območje sidrnih glav : 1+5.5+1+5.5m = 13m (po obsegu)</t>
  </si>
  <si>
    <t>Opornik 2: enako kot opornik 1</t>
  </si>
  <si>
    <t>214</t>
  </si>
  <si>
    <t>Dobava in vgraditev enostranske enojne varnostne ograje H1W2 iz jekla, s stebri C prereza, s podložno ploščo in sidrnimi vijaki</t>
  </si>
  <si>
    <t>Nivo zadrževanja je H1, za delovno širino W2 - detajl na risbi G.24</t>
  </si>
  <si>
    <t>MONTAŽA OGRAJE IN DETAJLI SIDRANJA SE IZVEDEJO SKLADNO S CERTIFIKATOM</t>
  </si>
  <si>
    <t>OGRAJE GLEDE NA TIP VAROVANJA H1W2, KI GA PREDPISUJE PROIZVAJALEC!</t>
  </si>
  <si>
    <t>2 x 50.0=100,0m</t>
  </si>
  <si>
    <t>Dobava in vgraditev cevi iz polivinilklorida, premera 160 mm (PE HD 160)</t>
  </si>
  <si>
    <t>Elektro Mb:</t>
  </si>
  <si>
    <t>3x50m'=150m'(kot rezerva)</t>
  </si>
  <si>
    <t>Dobava in vgraditev cevi iz polietilena, premera 50 mm (PC 50). Cevi se vodijo v hodniku za potrebe TK voda</t>
  </si>
  <si>
    <t>TK vod - Telekom</t>
  </si>
  <si>
    <t>2 x 50,0m' =100m'</t>
  </si>
  <si>
    <t>Izdelava prehodnega revizijskega kabelskega cevnega jaška iz cementnega betona, predvidoma premera 120cm, s pripadajočim LTŽ pokrovom.</t>
  </si>
  <si>
    <t>Elektro Maribor sam poskrbi za vgradnjo prehodnih jaškov, ki povezujejo</t>
  </si>
  <si>
    <t>vgrajene (rezervne) cevi PE HD 160.</t>
  </si>
  <si>
    <t>231</t>
  </si>
  <si>
    <t>Izvedba obremenilnega preskusa premostitvenega objekta, dolgega do 50 m1</t>
  </si>
  <si>
    <t>Izvedba ničelne meritve vertikalnih in horizontalnih pomikov</t>
  </si>
  <si>
    <t>115</t>
  </si>
  <si>
    <t>Izdelava elaborata z navodili za obratovanje in vzdrževanja (NOV)</t>
  </si>
  <si>
    <t>-vgradnja reb. armature BSt 500 S(B)v temelj:2.750kg x 1,10€  = 3.025,00€'</t>
  </si>
  <si>
    <t>Potrebna armatura za 1 PILOT = 1.691 kg</t>
  </si>
  <si>
    <t xml:space="preserve">Vse postavke vključujejo ves potreben material, opremo in </t>
  </si>
  <si>
    <t>delo za izvedbo posamezne postavke.</t>
  </si>
  <si>
    <t>Opomba: Popis del za obvozno cesto (vključno z nasipi) je v načrtu začasnega prometa v času gradnje (Trasa d.o.o.)!</t>
  </si>
  <si>
    <t>- velja za vsa pogodbena dela</t>
  </si>
  <si>
    <r>
      <t xml:space="preserve">Upoštevati je potrebno besedilo postavk v celoti, kot je zapisano v celici excel-a - po potrebi </t>
    </r>
    <r>
      <rPr>
        <u val="single"/>
        <sz val="11"/>
        <rFont val="Arial Narrow"/>
        <family val="2"/>
      </rPr>
      <t>odpreti</t>
    </r>
    <r>
      <rPr>
        <sz val="11"/>
        <rFont val="Arial Narrow"/>
        <family val="2"/>
      </rPr>
      <t xml:space="preserve"> celico v formatu excel.</t>
    </r>
  </si>
  <si>
    <t>10.</t>
  </si>
  <si>
    <r>
      <t>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takse zbiralcu gradbenih odpadkov oz.izvajalcu obdelave gradbenih odpadkov ter</t>
    </r>
    <r>
      <rPr>
        <sz val="11"/>
        <color indexed="10"/>
        <rFont val="Arial Narrow"/>
        <family val="2"/>
      </rPr>
      <t xml:space="preserve"> </t>
    </r>
    <r>
      <rPr>
        <sz val="11"/>
        <color indexed="62"/>
        <rFont val="Arial Narrow"/>
        <family val="2"/>
      </rPr>
      <t>izdelava elaborata za preprečevanje in zmanjševanje emisije delcev iz gradbišča skladno z Uredbo o preprečevanju in zmanjševanju emisije delcev iz gradbišč (Ur.l. RS št. 21/11).</t>
    </r>
  </si>
  <si>
    <r>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transportne stroške, montažo in vgradnjo, stroške pripravljalnih in zaključnih del. Za vse netipske elemente morajo biti izdelane delavniške risbe, ki jih pred izvedbo pregleda in potrdi projektant ! Pred pričetkom del mora izvajalec pripraviti gradbišče in vso potrebno dokumentacijo za izvajanje del po popisu (</t>
    </r>
    <r>
      <rPr>
        <sz val="11"/>
        <color indexed="62"/>
        <rFont val="Arial Narrow"/>
        <family val="2"/>
      </rPr>
      <t>prijava gradbišča</t>
    </r>
    <r>
      <rPr>
        <sz val="11"/>
        <rFont val="Arial Narrow"/>
        <family val="2"/>
      </rPr>
      <t xml:space="preserve">, načrt organizacije gradbišča, soglasja in dovoljenja, obvezno gradbiščno dokumentacijo, odločbo o imenovanju vodje gradnje, podroben terminski plan izvedbe del, </t>
    </r>
    <r>
      <rPr>
        <sz val="11"/>
        <color indexed="62"/>
        <rFont val="Arial Narrow"/>
        <family val="2"/>
      </rPr>
      <t>skupni dogovor o zagotavljanju varnosti in zdravja pri delu)</t>
    </r>
    <r>
      <rPr>
        <sz val="11"/>
        <rFont val="Arial Narrow"/>
        <family val="2"/>
      </rPr>
      <t>.</t>
    </r>
  </si>
  <si>
    <t>SPLOŠNO:</t>
  </si>
  <si>
    <t>Geodetski posnetek končnega stanja po vseh izvedenih gradbenih in instalacijskih delih. Zajeti je vso cestno, komunalno in energetsko infrastrukturo.</t>
  </si>
  <si>
    <t>Izdelava projektne dokumentacije PID za vsa izvedena dela (cestni del, objekt, VGU, komunalni vodi)</t>
  </si>
  <si>
    <t>N 79 101</t>
  </si>
  <si>
    <t>5.05.</t>
  </si>
  <si>
    <t>Izdelava poročila za vnos podatkov v Banko cestnih podatkov pristojnega upravljalca cest</t>
  </si>
  <si>
    <t>N 7 9 517</t>
  </si>
  <si>
    <t>1.09</t>
  </si>
  <si>
    <t>1.10</t>
  </si>
  <si>
    <t>Organizacija gradbišča – postavitev začasnih objektov, ureditev deponij, postavitev gradbiščne table in ograje,itd)</t>
  </si>
  <si>
    <t>Organizacija gradbišča – odstranitev začasnih objektov, gradbenega materiala in deponij)</t>
  </si>
  <si>
    <t>ZAČASNI PREMOSTITVENI OBJEKT:</t>
  </si>
  <si>
    <t xml:space="preserve"> 8.1</t>
  </si>
  <si>
    <t>ZAČASNI PREMOSTITVENI OBJEKT Skupaj:</t>
  </si>
  <si>
    <t xml:space="preserve">ZAČASNI PREMOSTITVENI OBJEKT </t>
  </si>
  <si>
    <t>MATERIAL VEČJE VREDNOSTI SKUPAJ:</t>
  </si>
  <si>
    <t>GRADBENA DELA SKUPAJ:</t>
  </si>
  <si>
    <t>MONTAŽNA DELA SKUPAJ:</t>
  </si>
  <si>
    <t>MERITVE SKUPAJ:</t>
  </si>
  <si>
    <t>TEHNIČNA DOKUMENTACIJA SKUPAJ:</t>
  </si>
  <si>
    <t>OSTALO SKUPAJ:</t>
  </si>
  <si>
    <t>kpl</t>
  </si>
  <si>
    <t>Demontaža, čiščenje(pranje), zaščita veznih sredstev z mastjo začasnega montažnega mostu tipa Mabey Compact 200n in odvoz v skladišče.</t>
  </si>
  <si>
    <t>Nakladanje, prevoz in montaža začasnega mostu (kot npr. tip MABEY; širina voznega pasu 4,20 m, dolžina 30,50 m) iz skladišča. Vključno z vzdrževanjem v skladu z navodili, vključno z ograjami in opremo za varnost prometa in peščcev v skladu s projektno dokumentacijo za začasni most.</t>
  </si>
  <si>
    <t>8.1.2.</t>
  </si>
  <si>
    <t>8.1.1.</t>
  </si>
  <si>
    <t>8.1.3.</t>
  </si>
  <si>
    <t>Izdelava projektne dokumentacije začasnega mostu (načrt mostu, temeljev, elaborat montaže in demontaže). Opomba: projektna dokumentacija vsebuje delavniške načrte, opaže, armaturne načrte, statični izračun,..</t>
  </si>
  <si>
    <t>Geotehnični nadzor</t>
  </si>
  <si>
    <t>Premaz roba obstoječega asfalta z bitumensko emulzijo, pri stiku z novim</t>
  </si>
  <si>
    <t>asfaltom</t>
  </si>
  <si>
    <t>enota</t>
  </si>
  <si>
    <t>količina</t>
  </si>
  <si>
    <t>cena/EM</t>
  </si>
  <si>
    <t>znesek</t>
  </si>
  <si>
    <t>Zasip dovoznih ramp k platojem temeljev - (30,0+31,0)m2 x6m =366,0 m3. Del materiala za zasip je upoštevan v načrtu ceste - tampon cca. 60cm</t>
  </si>
  <si>
    <t>Vezane asfaltne obrabne in zaporne plasti – bitumenski betoni.</t>
  </si>
  <si>
    <t>Cena/EM</t>
  </si>
  <si>
    <t>POPIS DEL - SKUPNO</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</si>
</sst>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0.00\ &quot;SIT&quot;"/>
    <numFmt numFmtId="175" formatCode="0.0"/>
    <numFmt numFmtId="176" formatCode="#,#00"/>
    <numFmt numFmtId="177" formatCode="[$€-2]\ #,##0.00"/>
    <numFmt numFmtId="178" formatCode="#,##0.00\ [$€-1]"/>
    <numFmt numFmtId="179" formatCode="_-* #,##0.00\ [$€-1]_-;\-* #,##0.00\ [$€-1]_-;_-* &quot;-&quot;??\ [$€-1]_-;_-@_-"/>
    <numFmt numFmtId="180" formatCode="_(&quot;$&quot;* #,##0.00_);_(&quot;$&quot;* \(#,##0.00\);_(&quot;$&quot;* &quot;-&quot;??_);_(@_)"/>
    <numFmt numFmtId="181" formatCode="dd/mm/yyyy;@"/>
    <numFmt numFmtId="182" formatCode="#,##0.00\ &quot;€&quot;"/>
    <numFmt numFmtId="183" formatCode="_(&quot;$&quot;* #,##0_);_(&quot;$&quot;* \(#,##0\);_(&quot;$&quot;* &quot;-&quot;_);_(@_)"/>
    <numFmt numFmtId="184" formatCode="&quot;True&quot;;&quot;True&quot;;&quot;False&quot;"/>
    <numFmt numFmtId="185" formatCode="&quot;On&quot;;&quot;On&quot;;&quot;Off&quot;"/>
    <numFmt numFmtId="186" formatCode="[$€-2]\ #,##0.00_);[Red]\([$€-2]\ #,##0.00\)"/>
    <numFmt numFmtId="187" formatCode="[$€-2]\ #,##0.00;[Red]\-[$€-2]\ #,##0.00"/>
    <numFmt numFmtId="188" formatCode="[$-424]d\.\ mmmm\ yyyy"/>
  </numFmts>
  <fonts count="109">
    <font>
      <sz val="10"/>
      <name val="Arial CE"/>
      <family val="0"/>
    </font>
    <font>
      <b/>
      <sz val="10"/>
      <name val="Arial CE"/>
      <family val="2"/>
    </font>
    <font>
      <sz val="12"/>
      <name val="Arial CE"/>
      <family val="2"/>
    </font>
    <font>
      <b/>
      <sz val="12"/>
      <name val="Arial CE"/>
      <family val="2"/>
    </font>
    <font>
      <u val="single"/>
      <sz val="10"/>
      <name val="Arial CE"/>
      <family val="2"/>
    </font>
    <font>
      <b/>
      <sz val="20"/>
      <name val="Arial CE"/>
      <family val="0"/>
    </font>
    <font>
      <sz val="6"/>
      <name val="Arial CE"/>
      <family val="0"/>
    </font>
    <font>
      <b/>
      <sz val="18"/>
      <color indexed="62"/>
      <name val="Cambria"/>
      <family val="2"/>
    </font>
    <font>
      <sz val="11"/>
      <name val="Arial CE"/>
      <family val="0"/>
    </font>
    <font>
      <b/>
      <sz val="11"/>
      <name val="Arial CE"/>
      <family val="0"/>
    </font>
    <font>
      <sz val="8"/>
      <name val="Arial CE"/>
      <family val="0"/>
    </font>
    <font>
      <b/>
      <sz val="8"/>
      <name val="Arial CE"/>
      <family val="0"/>
    </font>
    <font>
      <sz val="8"/>
      <color indexed="12"/>
      <name val="Arial CE"/>
      <family val="0"/>
    </font>
    <font>
      <b/>
      <i/>
      <sz val="9"/>
      <name val="Arial CE"/>
      <family val="0"/>
    </font>
    <font>
      <b/>
      <i/>
      <sz val="9"/>
      <color indexed="12"/>
      <name val="Arial CE"/>
      <family val="0"/>
    </font>
    <font>
      <b/>
      <u val="single"/>
      <sz val="12"/>
      <name val="Arial CE"/>
      <family val="0"/>
    </font>
    <font>
      <sz val="10"/>
      <name val="Times New Roman CE"/>
      <family val="1"/>
    </font>
    <font>
      <b/>
      <sz val="10"/>
      <name val="Times New Roman CE"/>
      <family val="0"/>
    </font>
    <font>
      <sz val="14"/>
      <name val="Arial CE"/>
      <family val="2"/>
    </font>
    <font>
      <sz val="10"/>
      <name val="Arial"/>
      <family val="2"/>
    </font>
    <font>
      <sz val="10"/>
      <name val="Times New Roman"/>
      <family val="1"/>
    </font>
    <font>
      <sz val="9"/>
      <name val="Arial CE"/>
      <family val="2"/>
    </font>
    <font>
      <b/>
      <sz val="18"/>
      <name val="Arial CE"/>
      <family val="0"/>
    </font>
    <font>
      <b/>
      <i/>
      <sz val="10"/>
      <name val="Times New Roman CE"/>
      <family val="0"/>
    </font>
    <font>
      <b/>
      <sz val="8"/>
      <name val="Times New Roman CE"/>
      <family val="0"/>
    </font>
    <font>
      <b/>
      <sz val="7.5"/>
      <name val="Times New Roman CE"/>
      <family val="0"/>
    </font>
    <font>
      <b/>
      <sz val="9"/>
      <name val="Times New Roman CE"/>
      <family val="0"/>
    </font>
    <font>
      <b/>
      <u val="single"/>
      <sz val="16"/>
      <name val="Arial CE"/>
      <family val="0"/>
    </font>
    <font>
      <sz val="9"/>
      <name val="Times New Roman CE"/>
      <family val="0"/>
    </font>
    <font>
      <b/>
      <sz val="11"/>
      <name val="Arial"/>
      <family val="2"/>
    </font>
    <font>
      <sz val="11"/>
      <color indexed="8"/>
      <name val="Arial"/>
      <family val="2"/>
    </font>
    <font>
      <sz val="11"/>
      <name val="Arial"/>
      <family val="2"/>
    </font>
    <font>
      <sz val="9"/>
      <color indexed="8"/>
      <name val="Arial"/>
      <family val="2"/>
    </font>
    <font>
      <sz val="11"/>
      <name val="Arial Narrow"/>
      <family val="2"/>
    </font>
    <font>
      <u val="single"/>
      <sz val="11"/>
      <name val="Arial Narrow"/>
      <family val="2"/>
    </font>
    <font>
      <sz val="10"/>
      <name val="Arial Narrow"/>
      <family val="2"/>
    </font>
    <font>
      <b/>
      <sz val="10"/>
      <name val="Arial Narrow"/>
      <family val="2"/>
    </font>
    <font>
      <sz val="11"/>
      <color indexed="10"/>
      <name val="Arial Narrow"/>
      <family val="2"/>
    </font>
    <font>
      <sz val="11"/>
      <color indexed="62"/>
      <name val="Arial Narrow"/>
      <family val="2"/>
    </font>
    <font>
      <b/>
      <sz val="9"/>
      <name val="Times New Roman"/>
      <family val="1"/>
    </font>
    <font>
      <sz val="11"/>
      <color indexed="8"/>
      <name val="Calibri"/>
      <family val="2"/>
    </font>
    <font>
      <sz val="11"/>
      <color indexed="9"/>
      <name val="Calibri"/>
      <family val="2"/>
    </font>
    <font>
      <sz val="11"/>
      <color indexed="17"/>
      <name val="Calibri"/>
      <family val="2"/>
    </font>
    <font>
      <u val="single"/>
      <sz val="10"/>
      <color indexed="12"/>
      <name val="Arial CE"/>
      <family val="0"/>
    </font>
    <font>
      <b/>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u val="single"/>
      <sz val="10"/>
      <color indexed="20"/>
      <name val="Arial CE"/>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Times New Roman CE"/>
      <family val="0"/>
    </font>
    <font>
      <sz val="10"/>
      <color indexed="10"/>
      <name val="Times New Roman"/>
      <family val="1"/>
    </font>
    <font>
      <sz val="10"/>
      <color indexed="30"/>
      <name val="Arial CE"/>
      <family val="0"/>
    </font>
    <font>
      <sz val="10"/>
      <color indexed="10"/>
      <name val="Arial CE"/>
      <family val="0"/>
    </font>
    <font>
      <b/>
      <sz val="10"/>
      <color indexed="10"/>
      <name val="Arial CE"/>
      <family val="0"/>
    </font>
    <font>
      <sz val="8"/>
      <color indexed="10"/>
      <name val="Arial CE"/>
      <family val="0"/>
    </font>
    <font>
      <b/>
      <sz val="11"/>
      <name val="Calibri"/>
      <family val="2"/>
    </font>
    <font>
      <sz val="10"/>
      <color indexed="8"/>
      <name val="Arial CE"/>
      <family val="0"/>
    </font>
    <font>
      <sz val="8"/>
      <color indexed="8"/>
      <name val="Arial CE"/>
      <family val="0"/>
    </font>
    <font>
      <sz val="11"/>
      <color indexed="8"/>
      <name val="Arial Narrow"/>
      <family val="2"/>
    </font>
    <font>
      <b/>
      <u val="single"/>
      <sz val="10"/>
      <color indexed="12"/>
      <name val="Arial CE"/>
      <family val="0"/>
    </font>
    <font>
      <sz val="10"/>
      <color indexed="12"/>
      <name val="Arial CE"/>
      <family val="0"/>
    </font>
    <font>
      <sz val="10"/>
      <color indexed="8"/>
      <name val="Calibri"/>
      <family val="2"/>
    </font>
    <font>
      <b/>
      <sz val="10"/>
      <color indexed="8"/>
      <name val="Calibri"/>
      <family val="2"/>
    </font>
    <font>
      <b/>
      <sz val="10"/>
      <name val="Calibri"/>
      <family val="2"/>
    </font>
    <font>
      <sz val="10"/>
      <name val="Calibri"/>
      <family val="2"/>
    </font>
    <font>
      <b/>
      <u val="single"/>
      <sz val="16"/>
      <name val="Calibri"/>
      <family val="2"/>
    </font>
    <font>
      <b/>
      <sz val="10"/>
      <color indexed="10"/>
      <name val="Calibri"/>
      <family val="2"/>
    </font>
    <font>
      <sz val="10"/>
      <color indexed="10"/>
      <name val="Calibri"/>
      <family val="2"/>
    </font>
    <font>
      <sz val="11"/>
      <color theme="1"/>
      <name val="Calibri"/>
      <family val="2"/>
    </font>
    <font>
      <sz val="11"/>
      <color theme="0"/>
      <name val="Calibri"/>
      <family val="2"/>
    </font>
    <font>
      <sz val="11"/>
      <color rgb="FF006100"/>
      <name val="Calibri"/>
      <family val="2"/>
    </font>
    <font>
      <u val="single"/>
      <sz val="10"/>
      <color theme="10"/>
      <name val="Arial CE"/>
      <family val="0"/>
    </font>
    <font>
      <b/>
      <sz val="11"/>
      <color rgb="FF3F3F3F"/>
      <name val="Calibri"/>
      <family val="2"/>
    </font>
    <font>
      <sz val="11"/>
      <color rgb="FF9C6500"/>
      <name val="Calibri"/>
      <family val="2"/>
    </font>
    <font>
      <u val="single"/>
      <sz val="10"/>
      <color theme="11"/>
      <name val="Arial CE"/>
      <family val="0"/>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Times New Roman CE"/>
      <family val="0"/>
    </font>
    <font>
      <sz val="10"/>
      <color rgb="FFFF0000"/>
      <name val="Times New Roman"/>
      <family val="1"/>
    </font>
    <font>
      <sz val="10"/>
      <color rgb="FF0070C0"/>
      <name val="Arial CE"/>
      <family val="0"/>
    </font>
    <font>
      <sz val="10"/>
      <color rgb="FFFF0000"/>
      <name val="Arial CE"/>
      <family val="0"/>
    </font>
    <font>
      <b/>
      <sz val="10"/>
      <color rgb="FFFF0000"/>
      <name val="Arial CE"/>
      <family val="0"/>
    </font>
    <font>
      <sz val="8"/>
      <color rgb="FFFF0000"/>
      <name val="Arial CE"/>
      <family val="0"/>
    </font>
    <font>
      <sz val="10"/>
      <color theme="1"/>
      <name val="Arial CE"/>
      <family val="0"/>
    </font>
    <font>
      <sz val="8"/>
      <color theme="1"/>
      <name val="Arial CE"/>
      <family val="0"/>
    </font>
    <font>
      <sz val="8"/>
      <color rgb="FF0000FF"/>
      <name val="Arial CE"/>
      <family val="0"/>
    </font>
    <font>
      <b/>
      <u val="single"/>
      <sz val="10"/>
      <color rgb="FF0000FF"/>
      <name val="Arial CE"/>
      <family val="0"/>
    </font>
    <font>
      <sz val="10"/>
      <color rgb="FF0000FF"/>
      <name val="Arial CE"/>
      <family val="0"/>
    </font>
    <font>
      <sz val="10"/>
      <color theme="1"/>
      <name val="Calibri"/>
      <family val="2"/>
    </font>
    <font>
      <b/>
      <sz val="10"/>
      <color theme="1"/>
      <name val="Calibri"/>
      <family val="2"/>
    </font>
    <font>
      <b/>
      <sz val="10"/>
      <color rgb="FFFF0000"/>
      <name val="Calibri"/>
      <family val="2"/>
    </font>
    <font>
      <sz val="10"/>
      <color rgb="FFFF0000"/>
      <name val="Calibri"/>
      <family val="2"/>
    </font>
    <font>
      <sz val="11"/>
      <color theme="1"/>
      <name val="Arial"/>
      <family val="2"/>
    </font>
    <font>
      <sz val="11"/>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52"/>
        <bgColor indexed="64"/>
      </patternFill>
    </fill>
    <fill>
      <patternFill patternType="solid">
        <fgColor indexed="43"/>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solid">
        <fgColor rgb="FFFFFF0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color indexed="63"/>
      </left>
      <right>
        <color indexed="63"/>
      </right>
      <top>
        <color indexed="63"/>
      </top>
      <bottom style="double"/>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medium"/>
    </border>
    <border>
      <left style="thin">
        <color indexed="10"/>
      </left>
      <right style="thin"/>
      <top style="thin">
        <color indexed="10"/>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8"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8"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9" fillId="19" borderId="0" applyNumberFormat="0" applyBorder="0" applyAlignment="0" applyProtection="0"/>
    <xf numFmtId="0" fontId="80" fillId="0" borderId="0" applyNumberFormat="0" applyFill="0" applyBorder="0" applyAlignment="0" applyProtection="0"/>
    <xf numFmtId="0" fontId="81" fillId="20" borderId="1" applyNumberFormat="0" applyAlignment="0" applyProtection="0"/>
    <xf numFmtId="0" fontId="7" fillId="0" borderId="0" applyNumberForma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0" fillId="0" borderId="0">
      <alignment/>
      <protection/>
    </xf>
    <xf numFmtId="0" fontId="82" fillId="21" borderId="0" applyNumberFormat="0" applyBorder="0" applyAlignment="0" applyProtection="0"/>
    <xf numFmtId="0" fontId="8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78" fillId="13"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86" fillId="0" borderId="6" applyNumberFormat="0" applyFill="0" applyAlignment="0" applyProtection="0"/>
    <xf numFmtId="0" fontId="87" fillId="28" borderId="7" applyNumberFormat="0" applyAlignment="0" applyProtection="0"/>
    <xf numFmtId="0" fontId="88" fillId="20" borderId="8" applyNumberFormat="0" applyAlignment="0" applyProtection="0"/>
    <xf numFmtId="0" fontId="89" fillId="29"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8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90" fillId="30" borderId="8" applyNumberFormat="0" applyAlignment="0" applyProtection="0"/>
    <xf numFmtId="0" fontId="91" fillId="0" borderId="9" applyNumberFormat="0" applyFill="0" applyAlignment="0" applyProtection="0"/>
  </cellStyleXfs>
  <cellXfs count="332">
    <xf numFmtId="0" fontId="0" fillId="0" borderId="0" xfId="0" applyAlignment="1">
      <alignment/>
    </xf>
    <xf numFmtId="0" fontId="0" fillId="0" borderId="10" xfId="0" applyBorder="1" applyAlignment="1">
      <alignment/>
    </xf>
    <xf numFmtId="0" fontId="2" fillId="0" borderId="0" xfId="0" applyFont="1" applyAlignment="1">
      <alignment/>
    </xf>
    <xf numFmtId="49" fontId="4" fillId="0" borderId="0" xfId="0" applyNumberFormat="1" applyFont="1" applyAlignment="1" applyProtection="1">
      <alignment horizontal="left" vertical="top" indent="1"/>
      <protection locked="0"/>
    </xf>
    <xf numFmtId="0" fontId="0" fillId="0" borderId="0" xfId="0" applyBorder="1" applyAlignment="1">
      <alignment/>
    </xf>
    <xf numFmtId="49" fontId="1" fillId="0" borderId="0" xfId="0" applyNumberFormat="1" applyFont="1" applyAlignment="1" applyProtection="1">
      <alignment horizontal="left" vertical="top" indent="1"/>
      <protection locked="0"/>
    </xf>
    <xf numFmtId="49" fontId="1" fillId="0" borderId="10" xfId="0" applyNumberFormat="1" applyFont="1" applyBorder="1" applyAlignment="1" applyProtection="1">
      <alignment horizontal="left" vertical="top" indent="4"/>
      <protection locked="0"/>
    </xf>
    <xf numFmtId="49" fontId="0" fillId="0" borderId="10" xfId="0" applyNumberFormat="1" applyFont="1" applyBorder="1" applyAlignment="1" applyProtection="1">
      <alignment horizontal="left" vertical="top" indent="1"/>
      <protection locked="0"/>
    </xf>
    <xf numFmtId="0" fontId="1" fillId="0" borderId="0" xfId="0" applyFont="1" applyAlignment="1">
      <alignment/>
    </xf>
    <xf numFmtId="0" fontId="1" fillId="0" borderId="0" xfId="0" applyFont="1" applyAlignment="1">
      <alignment horizontal="left"/>
    </xf>
    <xf numFmtId="0" fontId="5" fillId="0" borderId="0" xfId="0" applyFont="1" applyAlignment="1">
      <alignment vertical="top"/>
    </xf>
    <xf numFmtId="0" fontId="0" fillId="0" borderId="0" xfId="0" applyBorder="1" applyAlignment="1">
      <alignment horizontal="right"/>
    </xf>
    <xf numFmtId="2" fontId="0" fillId="0" borderId="0" xfId="0" applyNumberFormat="1" applyBorder="1" applyAlignment="1">
      <alignment/>
    </xf>
    <xf numFmtId="2" fontId="0" fillId="0" borderId="0" xfId="0" applyNumberFormat="1" applyBorder="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 fillId="0" borderId="0" xfId="0" applyFont="1" applyFill="1" applyBorder="1" applyAlignment="1">
      <alignment/>
    </xf>
    <xf numFmtId="2" fontId="1" fillId="0" borderId="0" xfId="0" applyNumberFormat="1" applyFont="1" applyBorder="1" applyAlignment="1">
      <alignment/>
    </xf>
    <xf numFmtId="2" fontId="1" fillId="0" borderId="0" xfId="0" applyNumberFormat="1" applyFont="1" applyAlignment="1">
      <alignment/>
    </xf>
    <xf numFmtId="0" fontId="2" fillId="0" borderId="0" xfId="0" applyFont="1" applyAlignment="1">
      <alignment/>
    </xf>
    <xf numFmtId="0" fontId="2" fillId="0" borderId="0" xfId="0" applyFont="1" applyBorder="1" applyAlignment="1">
      <alignment/>
    </xf>
    <xf numFmtId="2" fontId="1" fillId="0" borderId="0" xfId="0" applyNumberFormat="1" applyFont="1" applyBorder="1" applyAlignment="1">
      <alignment horizontal="center"/>
    </xf>
    <xf numFmtId="17" fontId="0" fillId="0" borderId="0" xfId="0" applyNumberFormat="1" applyBorder="1" applyAlignment="1">
      <alignment/>
    </xf>
    <xf numFmtId="177" fontId="2" fillId="0" borderId="0" xfId="0" applyNumberFormat="1" applyFont="1" applyBorder="1" applyAlignment="1">
      <alignment vertical="top"/>
    </xf>
    <xf numFmtId="0" fontId="6" fillId="0" borderId="0" xfId="0" applyFont="1" applyBorder="1" applyAlignment="1">
      <alignment horizontal="left" vertical="top"/>
    </xf>
    <xf numFmtId="0" fontId="0" fillId="0" borderId="0" xfId="0" applyAlignment="1">
      <alignment vertical="distributed" wrapText="1"/>
    </xf>
    <xf numFmtId="177" fontId="1" fillId="0" borderId="0" xfId="0" applyNumberFormat="1" applyFont="1" applyAlignment="1">
      <alignment/>
    </xf>
    <xf numFmtId="177" fontId="0" fillId="0" borderId="0" xfId="0" applyNumberFormat="1" applyAlignment="1">
      <alignment/>
    </xf>
    <xf numFmtId="0" fontId="8" fillId="31" borderId="0" xfId="0" applyFont="1" applyFill="1" applyAlignment="1">
      <alignment/>
    </xf>
    <xf numFmtId="0" fontId="8" fillId="31" borderId="0" xfId="0" applyFont="1" applyFill="1" applyAlignment="1">
      <alignment vertical="distributed" wrapText="1"/>
    </xf>
    <xf numFmtId="177" fontId="8" fillId="31" borderId="0" xfId="0" applyNumberFormat="1" applyFont="1" applyFill="1" applyAlignment="1">
      <alignment/>
    </xf>
    <xf numFmtId="0" fontId="0" fillId="32" borderId="0" xfId="0" applyFill="1" applyAlignment="1">
      <alignment/>
    </xf>
    <xf numFmtId="0" fontId="0" fillId="32" borderId="0" xfId="0" applyFill="1" applyAlignment="1">
      <alignment vertical="distributed" wrapText="1"/>
    </xf>
    <xf numFmtId="177" fontId="0" fillId="32" borderId="0" xfId="0" applyNumberFormat="1" applyFill="1" applyAlignment="1">
      <alignment/>
    </xf>
    <xf numFmtId="0" fontId="10" fillId="0" borderId="0" xfId="0" applyFont="1" applyAlignment="1">
      <alignment/>
    </xf>
    <xf numFmtId="0" fontId="10" fillId="0" borderId="0" xfId="0" applyFont="1" applyAlignment="1">
      <alignment vertical="distributed" wrapText="1"/>
    </xf>
    <xf numFmtId="177" fontId="12" fillId="0" borderId="0" xfId="0" applyNumberFormat="1" applyFont="1" applyAlignment="1">
      <alignment/>
    </xf>
    <xf numFmtId="0" fontId="13" fillId="0" borderId="0" xfId="0" applyFont="1" applyAlignment="1">
      <alignment/>
    </xf>
    <xf numFmtId="0" fontId="13" fillId="0" borderId="0" xfId="0" applyFont="1" applyAlignment="1">
      <alignment vertical="distributed" wrapText="1"/>
    </xf>
    <xf numFmtId="177" fontId="13" fillId="0" borderId="0" xfId="0" applyNumberFormat="1" applyFont="1" applyAlignment="1">
      <alignment/>
    </xf>
    <xf numFmtId="177" fontId="14" fillId="0" borderId="0" xfId="0" applyNumberFormat="1" applyFont="1" applyAlignment="1">
      <alignment/>
    </xf>
    <xf numFmtId="0" fontId="15" fillId="0" borderId="0" xfId="0" applyFont="1" applyAlignment="1">
      <alignment/>
    </xf>
    <xf numFmtId="0" fontId="8" fillId="0" borderId="0" xfId="0" applyFont="1" applyAlignment="1">
      <alignment/>
    </xf>
    <xf numFmtId="0" fontId="0" fillId="0" borderId="0" xfId="0" applyAlignment="1">
      <alignment horizontal="left"/>
    </xf>
    <xf numFmtId="0" fontId="2" fillId="0" borderId="11" xfId="0" applyFont="1" applyBorder="1" applyAlignment="1">
      <alignment/>
    </xf>
    <xf numFmtId="49" fontId="3" fillId="0" borderId="0" xfId="0" applyNumberFormat="1" applyFont="1" applyAlignment="1" applyProtection="1">
      <alignment horizontal="left" vertical="top" indent="1"/>
      <protection locked="0"/>
    </xf>
    <xf numFmtId="49" fontId="16" fillId="0" borderId="0" xfId="0" applyNumberFormat="1" applyFont="1" applyAlignment="1">
      <alignment horizontal="right"/>
    </xf>
    <xf numFmtId="49" fontId="17" fillId="0" borderId="0" xfId="0" applyNumberFormat="1" applyFont="1" applyAlignment="1">
      <alignment horizontal="left"/>
    </xf>
    <xf numFmtId="49" fontId="16" fillId="0" borderId="0" xfId="0" applyNumberFormat="1" applyFont="1" applyAlignment="1">
      <alignment horizontal="left"/>
    </xf>
    <xf numFmtId="4" fontId="16" fillId="0" borderId="0" xfId="0" applyNumberFormat="1" applyFont="1" applyAlignment="1">
      <alignment/>
    </xf>
    <xf numFmtId="0" fontId="16" fillId="0" borderId="0" xfId="0" applyFont="1" applyAlignment="1">
      <alignment/>
    </xf>
    <xf numFmtId="49" fontId="16" fillId="0" borderId="0" xfId="0" applyNumberFormat="1" applyFont="1" applyAlignment="1">
      <alignment horizontal="right"/>
    </xf>
    <xf numFmtId="49" fontId="16" fillId="0" borderId="0" xfId="0" applyNumberFormat="1" applyFont="1" applyAlignment="1">
      <alignment horizontal="left"/>
    </xf>
    <xf numFmtId="4" fontId="92" fillId="0" borderId="0" xfId="0" applyNumberFormat="1" applyFont="1" applyAlignment="1">
      <alignment/>
    </xf>
    <xf numFmtId="4" fontId="16" fillId="0" borderId="0" xfId="0" applyNumberFormat="1" applyFont="1" applyAlignment="1">
      <alignment/>
    </xf>
    <xf numFmtId="49" fontId="17" fillId="0" borderId="0" xfId="0" applyNumberFormat="1" applyFont="1" applyAlignment="1">
      <alignment horizontal="right"/>
    </xf>
    <xf numFmtId="49" fontId="16" fillId="0" borderId="12" xfId="0" applyNumberFormat="1" applyFont="1" applyBorder="1" applyAlignment="1">
      <alignment horizontal="left"/>
    </xf>
    <xf numFmtId="49" fontId="16" fillId="0" borderId="13" xfId="0" applyNumberFormat="1" applyFont="1" applyBorder="1" applyAlignment="1">
      <alignment horizontal="left"/>
    </xf>
    <xf numFmtId="4" fontId="16" fillId="0" borderId="13" xfId="0" applyNumberFormat="1" applyFont="1" applyBorder="1" applyAlignment="1">
      <alignment/>
    </xf>
    <xf numFmtId="4" fontId="16" fillId="0" borderId="14" xfId="0" applyNumberFormat="1" applyFont="1" applyBorder="1" applyAlignment="1">
      <alignment/>
    </xf>
    <xf numFmtId="2" fontId="16" fillId="0" borderId="0" xfId="0" applyNumberFormat="1" applyFont="1" applyAlignment="1">
      <alignment horizontal="right"/>
    </xf>
    <xf numFmtId="2" fontId="16" fillId="0" borderId="0" xfId="0" applyNumberFormat="1" applyFont="1" applyAlignment="1">
      <alignment horizontal="left"/>
    </xf>
    <xf numFmtId="2" fontId="16" fillId="0" borderId="0" xfId="0" applyNumberFormat="1" applyFont="1" applyAlignment="1">
      <alignment horizontal="right"/>
    </xf>
    <xf numFmtId="2" fontId="16" fillId="0" borderId="0" xfId="0" applyNumberFormat="1" applyFont="1" applyAlignment="1">
      <alignment horizontal="left"/>
    </xf>
    <xf numFmtId="4" fontId="92" fillId="0" borderId="0" xfId="0" applyNumberFormat="1" applyFont="1" applyAlignment="1">
      <alignment/>
    </xf>
    <xf numFmtId="0" fontId="0" fillId="0" borderId="0" xfId="0" applyFont="1" applyAlignment="1">
      <alignment/>
    </xf>
    <xf numFmtId="177" fontId="0" fillId="0" borderId="10" xfId="0" applyNumberFormat="1" applyFont="1" applyBorder="1" applyAlignment="1">
      <alignment vertical="top"/>
    </xf>
    <xf numFmtId="0" fontId="92" fillId="0" borderId="0" xfId="0" applyFont="1" applyAlignment="1">
      <alignment/>
    </xf>
    <xf numFmtId="49" fontId="20" fillId="0" borderId="0" xfId="0" applyNumberFormat="1" applyFont="1" applyAlignment="1">
      <alignment horizontal="right"/>
    </xf>
    <xf numFmtId="49" fontId="20" fillId="0" borderId="0" xfId="0" applyNumberFormat="1" applyFont="1" applyAlignment="1">
      <alignment horizontal="left"/>
    </xf>
    <xf numFmtId="4" fontId="93" fillId="0" borderId="0" xfId="0" applyNumberFormat="1" applyFont="1" applyAlignment="1">
      <alignment/>
    </xf>
    <xf numFmtId="4" fontId="20" fillId="0" borderId="0" xfId="0" applyNumberFormat="1" applyFont="1" applyAlignment="1">
      <alignment/>
    </xf>
    <xf numFmtId="0" fontId="20" fillId="0" borderId="0" xfId="0" applyFont="1" applyAlignment="1">
      <alignment/>
    </xf>
    <xf numFmtId="0" fontId="2" fillId="0" borderId="0" xfId="0" applyFont="1" applyAlignment="1" applyProtection="1">
      <alignment/>
      <protection locked="0"/>
    </xf>
    <xf numFmtId="1" fontId="21" fillId="0" borderId="0" xfId="0" applyNumberFormat="1" applyFont="1" applyAlignment="1">
      <alignment vertical="top" wrapText="1" readingOrder="2"/>
    </xf>
    <xf numFmtId="49" fontId="1" fillId="0" borderId="0" xfId="0" applyNumberFormat="1" applyFont="1" applyAlignment="1">
      <alignment/>
    </xf>
    <xf numFmtId="1" fontId="0" fillId="0" borderId="0" xfId="0" applyNumberFormat="1" applyAlignment="1">
      <alignment horizontal="left" vertical="top" wrapText="1" readingOrder="2"/>
    </xf>
    <xf numFmtId="177" fontId="1" fillId="0" borderId="0" xfId="0" applyNumberFormat="1" applyFont="1" applyAlignment="1">
      <alignment horizontal="right"/>
    </xf>
    <xf numFmtId="177" fontId="11" fillId="0" borderId="0" xfId="0" applyNumberFormat="1" applyFont="1" applyAlignment="1">
      <alignment horizontal="right"/>
    </xf>
    <xf numFmtId="49" fontId="1" fillId="0" borderId="0" xfId="0" applyNumberFormat="1" applyFont="1" applyAlignment="1">
      <alignment/>
    </xf>
    <xf numFmtId="49" fontId="23" fillId="0" borderId="0" xfId="0" applyNumberFormat="1" applyFont="1" applyAlignment="1">
      <alignment horizontal="left"/>
    </xf>
    <xf numFmtId="0" fontId="24" fillId="0" borderId="0" xfId="0" applyFont="1" applyAlignment="1">
      <alignment/>
    </xf>
    <xf numFmtId="0" fontId="25" fillId="0" borderId="0" xfId="0" applyFont="1" applyAlignment="1">
      <alignment/>
    </xf>
    <xf numFmtId="0" fontId="26" fillId="0" borderId="0" xfId="0" applyFont="1" applyAlignment="1">
      <alignment/>
    </xf>
    <xf numFmtId="0" fontId="16" fillId="0" borderId="0" xfId="0" applyFont="1" applyAlignment="1">
      <alignment/>
    </xf>
    <xf numFmtId="4" fontId="92" fillId="0" borderId="13" xfId="0" applyNumberFormat="1" applyFont="1" applyBorder="1" applyAlignment="1">
      <alignment/>
    </xf>
    <xf numFmtId="49" fontId="16" fillId="0" borderId="13" xfId="0" applyNumberFormat="1" applyFont="1" applyBorder="1" applyAlignment="1">
      <alignment horizontal="left"/>
    </xf>
    <xf numFmtId="49" fontId="16" fillId="0" borderId="0" xfId="41" applyNumberFormat="1" applyFont="1" applyAlignment="1">
      <alignment horizontal="right"/>
      <protection/>
    </xf>
    <xf numFmtId="49" fontId="16" fillId="0" borderId="0" xfId="41" applyNumberFormat="1" applyFont="1" applyAlignment="1">
      <alignment horizontal="left"/>
      <protection/>
    </xf>
    <xf numFmtId="4" fontId="16" fillId="0" borderId="0" xfId="41" applyNumberFormat="1" applyFont="1">
      <alignment/>
      <protection/>
    </xf>
    <xf numFmtId="4" fontId="16" fillId="0" borderId="0" xfId="41" applyNumberFormat="1" applyFont="1">
      <alignment/>
      <protection/>
    </xf>
    <xf numFmtId="0" fontId="0" fillId="0" borderId="0" xfId="0" applyAlignment="1" applyProtection="1">
      <alignment vertical="top"/>
      <protection locked="0"/>
    </xf>
    <xf numFmtId="0" fontId="0" fillId="0" borderId="0" xfId="0" applyAlignment="1" applyProtection="1">
      <alignment wrapText="1"/>
      <protection locked="0"/>
    </xf>
    <xf numFmtId="0" fontId="0" fillId="0" borderId="0" xfId="0" applyAlignment="1" applyProtection="1">
      <alignment/>
      <protection locked="0"/>
    </xf>
    <xf numFmtId="0" fontId="0" fillId="0" borderId="0" xfId="0" applyAlignment="1" applyProtection="1">
      <alignment horizontal="right" vertical="top"/>
      <protection locked="0"/>
    </xf>
    <xf numFmtId="4" fontId="0" fillId="0" borderId="0" xfId="0" applyNumberFormat="1" applyAlignment="1" applyProtection="1">
      <alignment horizontal="right"/>
      <protection locked="0"/>
    </xf>
    <xf numFmtId="0" fontId="0" fillId="0" borderId="15" xfId="0" applyBorder="1" applyAlignment="1" applyProtection="1">
      <alignment vertical="top"/>
      <protection locked="0"/>
    </xf>
    <xf numFmtId="0" fontId="0" fillId="0" borderId="15" xfId="0" applyBorder="1" applyAlignment="1" applyProtection="1">
      <alignment horizontal="right" vertical="top"/>
      <protection locked="0"/>
    </xf>
    <xf numFmtId="0" fontId="1" fillId="0" borderId="15" xfId="0" applyFont="1" applyBorder="1" applyAlignment="1" applyProtection="1">
      <alignment wrapText="1"/>
      <protection locked="0"/>
    </xf>
    <xf numFmtId="0" fontId="0" fillId="0" borderId="15" xfId="0" applyBorder="1" applyAlignment="1" applyProtection="1">
      <alignment/>
      <protection locked="0"/>
    </xf>
    <xf numFmtId="4" fontId="0" fillId="0" borderId="15" xfId="0" applyNumberFormat="1" applyBorder="1" applyAlignment="1" applyProtection="1">
      <alignment horizontal="right"/>
      <protection locked="0"/>
    </xf>
    <xf numFmtId="0" fontId="0" fillId="0" borderId="15" xfId="0" applyBorder="1" applyAlignment="1" applyProtection="1">
      <alignment wrapText="1"/>
      <protection locked="0"/>
    </xf>
    <xf numFmtId="0" fontId="0" fillId="8" borderId="11" xfId="0" applyFill="1" applyBorder="1" applyAlignment="1" applyProtection="1">
      <alignment vertical="top"/>
      <protection locked="0"/>
    </xf>
    <xf numFmtId="0" fontId="0" fillId="8" borderId="16" xfId="0" applyFill="1" applyBorder="1" applyAlignment="1" applyProtection="1">
      <alignment horizontal="right" vertical="top"/>
      <protection locked="0"/>
    </xf>
    <xf numFmtId="0" fontId="0" fillId="8" borderId="16" xfId="0" applyFill="1" applyBorder="1" applyAlignment="1" applyProtection="1">
      <alignment/>
      <protection locked="0"/>
    </xf>
    <xf numFmtId="4" fontId="0" fillId="8" borderId="16" xfId="0" applyNumberFormat="1" applyFill="1" applyBorder="1" applyAlignment="1" applyProtection="1">
      <alignment horizontal="right"/>
      <protection locked="0"/>
    </xf>
    <xf numFmtId="0" fontId="18" fillId="0" borderId="0" xfId="0" applyFont="1" applyAlignment="1">
      <alignment/>
    </xf>
    <xf numFmtId="2" fontId="0" fillId="0" borderId="15" xfId="0" applyNumberFormat="1" applyBorder="1" applyAlignment="1" applyProtection="1">
      <alignment vertical="top"/>
      <protection locked="0"/>
    </xf>
    <xf numFmtId="0" fontId="1" fillId="0" borderId="15" xfId="0" applyFont="1" applyBorder="1" applyAlignment="1" applyProtection="1">
      <alignment wrapText="1"/>
      <protection locked="0"/>
    </xf>
    <xf numFmtId="0" fontId="0" fillId="0" borderId="16" xfId="0" applyBorder="1" applyAlignment="1" applyProtection="1">
      <alignment horizontal="right" vertical="top"/>
      <protection locked="0"/>
    </xf>
    <xf numFmtId="0" fontId="0" fillId="0" borderId="15" xfId="0" applyFont="1" applyBorder="1" applyAlignment="1" applyProtection="1">
      <alignment wrapText="1"/>
      <protection locked="0"/>
    </xf>
    <xf numFmtId="0" fontId="0" fillId="0" borderId="17" xfId="0" applyBorder="1" applyAlignment="1" applyProtection="1">
      <alignment/>
      <protection locked="0"/>
    </xf>
    <xf numFmtId="4" fontId="0" fillId="0" borderId="17" xfId="0" applyNumberFormat="1" applyBorder="1" applyAlignment="1" applyProtection="1">
      <alignment horizontal="right"/>
      <protection locked="0"/>
    </xf>
    <xf numFmtId="0" fontId="1" fillId="0" borderId="0" xfId="0" applyFont="1" applyAlignment="1" applyProtection="1">
      <alignment wrapText="1"/>
      <protection locked="0"/>
    </xf>
    <xf numFmtId="0" fontId="1" fillId="0" borderId="0" xfId="0" applyFont="1" applyAlignment="1" applyProtection="1">
      <alignment horizontal="right" vertical="top"/>
      <protection locked="0"/>
    </xf>
    <xf numFmtId="0" fontId="1" fillId="0" borderId="17" xfId="0" applyFont="1" applyBorder="1" applyAlignment="1" applyProtection="1">
      <alignment horizontal="right" vertical="top"/>
      <protection locked="0"/>
    </xf>
    <xf numFmtId="0" fontId="1" fillId="0" borderId="17" xfId="0" applyFont="1" applyBorder="1" applyAlignment="1" applyProtection="1">
      <alignment wrapText="1"/>
      <protection locked="0"/>
    </xf>
    <xf numFmtId="4" fontId="0" fillId="8" borderId="18" xfId="0" applyNumberFormat="1" applyFill="1" applyBorder="1" applyAlignment="1" applyProtection="1">
      <alignment horizontal="right"/>
      <protection locked="0"/>
    </xf>
    <xf numFmtId="179" fontId="1" fillId="0" borderId="0" xfId="60" applyNumberFormat="1" applyFont="1" applyAlignment="1" applyProtection="1">
      <alignment horizontal="right"/>
      <protection locked="0"/>
    </xf>
    <xf numFmtId="179" fontId="0" fillId="0" borderId="15" xfId="60" applyNumberFormat="1" applyFont="1" applyBorder="1" applyAlignment="1" applyProtection="1">
      <alignment horizontal="right"/>
      <protection locked="0"/>
    </xf>
    <xf numFmtId="179" fontId="1" fillId="0" borderId="15" xfId="60" applyNumberFormat="1" applyFont="1" applyBorder="1" applyAlignment="1" applyProtection="1">
      <alignment horizontal="right"/>
      <protection locked="0"/>
    </xf>
    <xf numFmtId="4" fontId="0" fillId="0" borderId="15" xfId="0" applyNumberFormat="1" applyBorder="1" applyAlignment="1" applyProtection="1">
      <alignment horizontal="right" vertical="top"/>
      <protection locked="0"/>
    </xf>
    <xf numFmtId="0" fontId="0" fillId="0" borderId="0" xfId="0" applyAlignment="1">
      <alignment vertical="top"/>
    </xf>
    <xf numFmtId="0" fontId="0" fillId="0" borderId="11" xfId="0" applyBorder="1" applyAlignment="1" applyProtection="1">
      <alignment vertical="top"/>
      <protection locked="0"/>
    </xf>
    <xf numFmtId="0" fontId="1" fillId="0" borderId="16" xfId="0" applyFont="1" applyBorder="1" applyAlignment="1" applyProtection="1">
      <alignment wrapText="1"/>
      <protection locked="0"/>
    </xf>
    <xf numFmtId="0" fontId="0" fillId="0" borderId="16" xfId="0" applyBorder="1" applyAlignment="1" applyProtection="1">
      <alignment/>
      <protection locked="0"/>
    </xf>
    <xf numFmtId="4" fontId="0" fillId="0" borderId="16" xfId="0" applyNumberFormat="1" applyBorder="1" applyAlignment="1" applyProtection="1">
      <alignment horizontal="right"/>
      <protection locked="0"/>
    </xf>
    <xf numFmtId="4" fontId="1" fillId="0" borderId="18" xfId="0" applyNumberFormat="1" applyFont="1" applyBorder="1" applyAlignment="1" applyProtection="1">
      <alignment horizontal="right"/>
      <protection locked="0"/>
    </xf>
    <xf numFmtId="179" fontId="1" fillId="0" borderId="0" xfId="60" applyNumberFormat="1" applyFont="1" applyAlignment="1" applyProtection="1">
      <alignment horizontal="right"/>
      <protection locked="0"/>
    </xf>
    <xf numFmtId="179" fontId="1" fillId="0" borderId="17" xfId="60" applyNumberFormat="1" applyFont="1" applyBorder="1" applyAlignment="1" applyProtection="1">
      <alignment horizontal="right"/>
      <protection locked="0"/>
    </xf>
    <xf numFmtId="179" fontId="1" fillId="0" borderId="0" xfId="60" applyNumberFormat="1" applyFont="1" applyBorder="1" applyAlignment="1" applyProtection="1">
      <alignment horizontal="right"/>
      <protection locked="0"/>
    </xf>
    <xf numFmtId="0" fontId="0" fillId="0" borderId="15" xfId="0" applyBorder="1" applyAlignment="1" applyProtection="1">
      <alignment horizontal="left" vertical="top"/>
      <protection locked="0"/>
    </xf>
    <xf numFmtId="0" fontId="94" fillId="0" borderId="15" xfId="0" applyFont="1" applyBorder="1" applyAlignment="1" applyProtection="1">
      <alignment wrapText="1"/>
      <protection locked="0"/>
    </xf>
    <xf numFmtId="177" fontId="9" fillId="31" borderId="0" xfId="0" applyNumberFormat="1" applyFont="1" applyFill="1" applyAlignment="1">
      <alignment horizontal="right"/>
    </xf>
    <xf numFmtId="177" fontId="1" fillId="32" borderId="0" xfId="0" applyNumberFormat="1" applyFont="1" applyFill="1" applyAlignment="1">
      <alignment horizontal="right"/>
    </xf>
    <xf numFmtId="177" fontId="13" fillId="0" borderId="0" xfId="0" applyNumberFormat="1" applyFont="1" applyAlignment="1">
      <alignment horizontal="right"/>
    </xf>
    <xf numFmtId="0" fontId="0" fillId="0" borderId="0" xfId="0" applyFont="1" applyAlignment="1">
      <alignment/>
    </xf>
    <xf numFmtId="0" fontId="1" fillId="0" borderId="0" xfId="0" applyFont="1" applyAlignment="1">
      <alignment horizontal="center"/>
    </xf>
    <xf numFmtId="177" fontId="1" fillId="0" borderId="0" xfId="0" applyNumberFormat="1" applyFont="1" applyAlignment="1">
      <alignment horizontal="center"/>
    </xf>
    <xf numFmtId="177" fontId="0" fillId="0" borderId="0" xfId="0" applyNumberFormat="1" applyFont="1" applyAlignment="1">
      <alignment/>
    </xf>
    <xf numFmtId="49" fontId="92" fillId="0" borderId="0" xfId="0" applyNumberFormat="1" applyFont="1" applyAlignment="1">
      <alignment horizontal="left"/>
    </xf>
    <xf numFmtId="0" fontId="92" fillId="0" borderId="0" xfId="0" applyFont="1" applyAlignment="1">
      <alignment/>
    </xf>
    <xf numFmtId="0" fontId="93" fillId="0" borderId="0" xfId="0" applyFont="1" applyAlignment="1">
      <alignment/>
    </xf>
    <xf numFmtId="0" fontId="95" fillId="0" borderId="0" xfId="0" applyFont="1" applyAlignment="1">
      <alignment/>
    </xf>
    <xf numFmtId="0" fontId="95" fillId="32" borderId="0" xfId="0" applyFont="1" applyFill="1" applyAlignment="1">
      <alignment/>
    </xf>
    <xf numFmtId="0" fontId="95" fillId="32" borderId="0" xfId="0" applyFont="1" applyFill="1" applyAlignment="1">
      <alignment vertical="distributed" wrapText="1"/>
    </xf>
    <xf numFmtId="177" fontId="96" fillId="32" borderId="0" xfId="0" applyNumberFormat="1" applyFont="1" applyFill="1" applyAlignment="1">
      <alignment horizontal="right"/>
    </xf>
    <xf numFmtId="0" fontId="97" fillId="0" borderId="0" xfId="0" applyFont="1" applyAlignment="1">
      <alignment/>
    </xf>
    <xf numFmtId="49" fontId="92" fillId="0" borderId="0" xfId="0" applyNumberFormat="1" applyFont="1" applyAlignment="1">
      <alignment horizontal="right"/>
    </xf>
    <xf numFmtId="0" fontId="1" fillId="0" borderId="0" xfId="0" applyFont="1" applyAlignment="1">
      <alignment vertical="distributed" wrapText="1"/>
    </xf>
    <xf numFmtId="49" fontId="17" fillId="0" borderId="0" xfId="0" applyNumberFormat="1" applyFont="1" applyAlignment="1">
      <alignment horizontal="right" vertical="top"/>
    </xf>
    <xf numFmtId="49" fontId="16" fillId="0" borderId="0" xfId="0" applyNumberFormat="1" applyFont="1" applyAlignment="1">
      <alignment horizontal="right" vertical="top"/>
    </xf>
    <xf numFmtId="49" fontId="28" fillId="0" borderId="0" xfId="0" applyNumberFormat="1" applyFont="1" applyAlignment="1">
      <alignment horizontal="left"/>
    </xf>
    <xf numFmtId="4" fontId="16" fillId="0" borderId="13" xfId="0" applyNumberFormat="1" applyFont="1" applyBorder="1" applyAlignment="1">
      <alignment/>
    </xf>
    <xf numFmtId="49" fontId="17" fillId="0" borderId="0" xfId="0" applyNumberFormat="1" applyFont="1" applyFill="1" applyAlignment="1">
      <alignment horizontal="right"/>
    </xf>
    <xf numFmtId="49" fontId="17" fillId="0" borderId="0" xfId="0" applyNumberFormat="1" applyFont="1" applyFill="1" applyAlignment="1">
      <alignment horizontal="left"/>
    </xf>
    <xf numFmtId="49" fontId="16" fillId="0" borderId="0" xfId="0" applyNumberFormat="1" applyFont="1" applyFill="1" applyAlignment="1">
      <alignment horizontal="left"/>
    </xf>
    <xf numFmtId="4" fontId="16" fillId="0" borderId="0" xfId="0" applyNumberFormat="1" applyFont="1" applyFill="1" applyAlignment="1">
      <alignment/>
    </xf>
    <xf numFmtId="49" fontId="16" fillId="0" borderId="0" xfId="0" applyNumberFormat="1" applyFont="1" applyFill="1" applyAlignment="1">
      <alignment horizontal="right"/>
    </xf>
    <xf numFmtId="0" fontId="16" fillId="0" borderId="0" xfId="0" applyFont="1" applyFill="1" applyAlignment="1">
      <alignment/>
    </xf>
    <xf numFmtId="49" fontId="16" fillId="0" borderId="12" xfId="0" applyNumberFormat="1" applyFont="1" applyFill="1" applyBorder="1" applyAlignment="1">
      <alignment horizontal="left"/>
    </xf>
    <xf numFmtId="49" fontId="16" fillId="0" borderId="13" xfId="0" applyNumberFormat="1" applyFont="1" applyFill="1" applyBorder="1" applyAlignment="1">
      <alignment horizontal="left"/>
    </xf>
    <xf numFmtId="4" fontId="16" fillId="0" borderId="13" xfId="0" applyNumberFormat="1" applyFont="1" applyFill="1" applyBorder="1" applyAlignment="1">
      <alignment/>
    </xf>
    <xf numFmtId="4" fontId="16" fillId="0" borderId="14" xfId="0" applyNumberFormat="1" applyFont="1" applyFill="1" applyBorder="1" applyAlignment="1">
      <alignment/>
    </xf>
    <xf numFmtId="49" fontId="29" fillId="0" borderId="0" xfId="0" applyNumberFormat="1" applyFont="1" applyBorder="1" applyAlignment="1">
      <alignment horizontal="left"/>
    </xf>
    <xf numFmtId="0" fontId="30" fillId="0" borderId="0" xfId="0" applyFont="1" applyFill="1" applyBorder="1" applyAlignment="1">
      <alignment horizontal="center" vertical="top"/>
    </xf>
    <xf numFmtId="49" fontId="31" fillId="0" borderId="0" xfId="0" applyNumberFormat="1" applyFont="1" applyBorder="1" applyAlignment="1">
      <alignment horizontal="left"/>
    </xf>
    <xf numFmtId="4" fontId="31" fillId="0" borderId="0" xfId="0" applyNumberFormat="1" applyFont="1" applyBorder="1" applyAlignment="1">
      <alignment/>
    </xf>
    <xf numFmtId="0" fontId="32" fillId="0" borderId="0" xfId="0" applyFont="1" applyFill="1" applyBorder="1" applyAlignment="1">
      <alignment horizontal="center" vertical="top"/>
    </xf>
    <xf numFmtId="49" fontId="17" fillId="0" borderId="0" xfId="0" applyNumberFormat="1" applyFont="1" applyBorder="1" applyAlignment="1">
      <alignment horizontal="left"/>
    </xf>
    <xf numFmtId="49" fontId="16" fillId="0" borderId="0" xfId="0" applyNumberFormat="1" applyFont="1" applyBorder="1" applyAlignment="1">
      <alignment horizontal="left"/>
    </xf>
    <xf numFmtId="4" fontId="16" fillId="0" borderId="0" xfId="0" applyNumberFormat="1" applyFont="1" applyBorder="1" applyAlignment="1">
      <alignment/>
    </xf>
    <xf numFmtId="49" fontId="19" fillId="0" borderId="0" xfId="0" applyNumberFormat="1" applyFont="1" applyBorder="1" applyAlignment="1">
      <alignment horizontal="left"/>
    </xf>
    <xf numFmtId="0" fontId="35" fillId="0" borderId="0" xfId="0" applyFont="1" applyAlignment="1">
      <alignment/>
    </xf>
    <xf numFmtId="0" fontId="35" fillId="0" borderId="0" xfId="0" applyFont="1" applyAlignment="1">
      <alignment/>
    </xf>
    <xf numFmtId="49" fontId="33" fillId="0" borderId="0" xfId="0" applyNumberFormat="1" applyFont="1" applyBorder="1" applyAlignment="1">
      <alignment horizontal="left"/>
    </xf>
    <xf numFmtId="0" fontId="36" fillId="0" borderId="0" xfId="0" applyFont="1" applyAlignment="1">
      <alignment/>
    </xf>
    <xf numFmtId="49" fontId="20" fillId="0" borderId="0" xfId="0" applyNumberFormat="1" applyFont="1" applyBorder="1" applyAlignment="1">
      <alignment horizontal="left" vertical="top"/>
    </xf>
    <xf numFmtId="49" fontId="20" fillId="0" borderId="0" xfId="0" applyNumberFormat="1" applyFont="1" applyBorder="1" applyAlignment="1">
      <alignment horizontal="left" vertical="top" wrapText="1"/>
    </xf>
    <xf numFmtId="49" fontId="20" fillId="0" borderId="0" xfId="0" applyNumberFormat="1" applyFont="1" applyAlignment="1">
      <alignment horizontal="left" vertical="top"/>
    </xf>
    <xf numFmtId="0" fontId="20" fillId="0" borderId="0" xfId="0" applyFont="1" applyAlignment="1">
      <alignment horizontal="left" vertical="top" wrapText="1"/>
    </xf>
    <xf numFmtId="49" fontId="16" fillId="0" borderId="0" xfId="0" applyNumberFormat="1" applyFont="1" applyAlignment="1">
      <alignment horizontal="left" wrapText="1"/>
    </xf>
    <xf numFmtId="0" fontId="20" fillId="0" borderId="0" xfId="0" applyNumberFormat="1" applyFont="1" applyAlignment="1" quotePrefix="1">
      <alignment horizontal="left" vertical="top" wrapText="1"/>
    </xf>
    <xf numFmtId="0" fontId="39" fillId="0" borderId="0" xfId="0" applyFont="1" applyAlignment="1">
      <alignment/>
    </xf>
    <xf numFmtId="0" fontId="20" fillId="0" borderId="0" xfId="0" applyNumberFormat="1" applyFont="1" applyBorder="1" applyAlignment="1" quotePrefix="1">
      <alignment horizontal="left" vertical="top" wrapText="1"/>
    </xf>
    <xf numFmtId="0" fontId="1" fillId="0" borderId="19" xfId="0" applyFont="1" applyBorder="1" applyAlignment="1" applyProtection="1">
      <alignment horizontal="right" vertical="top"/>
      <protection locked="0"/>
    </xf>
    <xf numFmtId="0" fontId="1" fillId="0" borderId="19" xfId="0" applyFont="1" applyBorder="1" applyAlignment="1" applyProtection="1">
      <alignment wrapText="1"/>
      <protection locked="0"/>
    </xf>
    <xf numFmtId="0" fontId="0" fillId="0" borderId="19" xfId="0" applyBorder="1" applyAlignment="1" applyProtection="1">
      <alignment/>
      <protection locked="0"/>
    </xf>
    <xf numFmtId="4" fontId="0" fillId="0" borderId="19" xfId="0" applyNumberFormat="1" applyBorder="1" applyAlignment="1" applyProtection="1">
      <alignment horizontal="right"/>
      <protection locked="0"/>
    </xf>
    <xf numFmtId="179" fontId="1" fillId="0" borderId="19" xfId="60" applyNumberFormat="1" applyFont="1" applyBorder="1" applyAlignment="1" applyProtection="1">
      <alignment horizontal="right"/>
      <protection locked="0"/>
    </xf>
    <xf numFmtId="0" fontId="1" fillId="0" borderId="0" xfId="0" applyFont="1" applyBorder="1" applyAlignment="1" applyProtection="1">
      <alignment wrapText="1"/>
      <protection locked="0"/>
    </xf>
    <xf numFmtId="0" fontId="0" fillId="0" borderId="0" xfId="0" applyBorder="1" applyAlignment="1" applyProtection="1">
      <alignment/>
      <protection locked="0"/>
    </xf>
    <xf numFmtId="4" fontId="0" fillId="0" borderId="0" xfId="0" applyNumberFormat="1" applyBorder="1" applyAlignment="1" applyProtection="1">
      <alignment horizontal="right"/>
      <protection locked="0"/>
    </xf>
    <xf numFmtId="0" fontId="0" fillId="0" borderId="0" xfId="0" applyFont="1" applyAlignment="1">
      <alignment vertical="distributed" wrapText="1"/>
    </xf>
    <xf numFmtId="49" fontId="4" fillId="0" borderId="0" xfId="0" applyNumberFormat="1" applyFont="1" applyAlignment="1" applyProtection="1">
      <alignment horizontal="left" vertical="top" indent="1"/>
      <protection locked="0"/>
    </xf>
    <xf numFmtId="4" fontId="64" fillId="0" borderId="0" xfId="0" applyNumberFormat="1" applyFont="1" applyAlignment="1">
      <alignment/>
    </xf>
    <xf numFmtId="0" fontId="64" fillId="33" borderId="20" xfId="0" applyFont="1" applyFill="1" applyBorder="1" applyAlignment="1">
      <alignment/>
    </xf>
    <xf numFmtId="4" fontId="64" fillId="0" borderId="0" xfId="0" applyNumberFormat="1" applyFont="1" applyAlignment="1">
      <alignment wrapText="1"/>
    </xf>
    <xf numFmtId="0" fontId="8" fillId="0" borderId="19" xfId="0" applyFont="1" applyBorder="1" applyAlignment="1">
      <alignment/>
    </xf>
    <xf numFmtId="0" fontId="22" fillId="0" borderId="0" xfId="0" applyFont="1" applyAlignment="1">
      <alignment vertical="top"/>
    </xf>
    <xf numFmtId="14" fontId="0" fillId="0" borderId="0" xfId="0" applyNumberFormat="1" applyFont="1" applyAlignment="1">
      <alignment/>
    </xf>
    <xf numFmtId="0" fontId="98" fillId="0" borderId="0" xfId="0" applyFont="1" applyAlignment="1">
      <alignment vertical="distributed" wrapText="1"/>
    </xf>
    <xf numFmtId="0" fontId="99" fillId="0" borderId="0" xfId="0" applyFont="1" applyAlignment="1">
      <alignment vertical="distributed" wrapText="1"/>
    </xf>
    <xf numFmtId="177" fontId="100" fillId="0" borderId="0" xfId="0" applyNumberFormat="1" applyFont="1" applyAlignment="1">
      <alignment/>
    </xf>
    <xf numFmtId="4" fontId="17" fillId="0" borderId="14" xfId="0" applyNumberFormat="1" applyFont="1" applyBorder="1" applyAlignment="1">
      <alignment/>
    </xf>
    <xf numFmtId="49" fontId="17" fillId="0" borderId="12" xfId="0" applyNumberFormat="1" applyFont="1" applyBorder="1" applyAlignment="1">
      <alignment horizontal="left"/>
    </xf>
    <xf numFmtId="4" fontId="16" fillId="0" borderId="14" xfId="0" applyNumberFormat="1" applyFont="1" applyBorder="1" applyAlignment="1">
      <alignment/>
    </xf>
    <xf numFmtId="49" fontId="16" fillId="0" borderId="0" xfId="0" applyNumberFormat="1" applyFont="1" applyBorder="1" applyAlignment="1">
      <alignment horizontal="left"/>
    </xf>
    <xf numFmtId="4" fontId="92" fillId="0" borderId="0" xfId="0" applyNumberFormat="1" applyFont="1" applyBorder="1" applyAlignment="1">
      <alignment/>
    </xf>
    <xf numFmtId="4" fontId="16" fillId="0" borderId="0" xfId="0" applyNumberFormat="1" applyFont="1" applyBorder="1" applyAlignment="1">
      <alignment/>
    </xf>
    <xf numFmtId="49" fontId="17" fillId="0" borderId="0" xfId="0" applyNumberFormat="1" applyFont="1" applyAlignment="1">
      <alignment horizontal="center"/>
    </xf>
    <xf numFmtId="4" fontId="17" fillId="0" borderId="0" xfId="0" applyNumberFormat="1" applyFont="1" applyAlignment="1">
      <alignment horizontal="center"/>
    </xf>
    <xf numFmtId="0" fontId="101" fillId="0" borderId="0" xfId="0" applyFont="1" applyFill="1" applyAlignment="1">
      <alignment horizontal="center" vertical="distributed" wrapText="1"/>
    </xf>
    <xf numFmtId="0" fontId="102" fillId="0" borderId="0" xfId="0" applyFont="1" applyFill="1" applyAlignment="1">
      <alignment/>
    </xf>
    <xf numFmtId="0" fontId="11" fillId="0" borderId="0" xfId="0" applyFont="1" applyAlignment="1">
      <alignment horizontal="center"/>
    </xf>
    <xf numFmtId="177" fontId="11" fillId="0" borderId="0" xfId="0" applyNumberFormat="1" applyFont="1" applyAlignment="1">
      <alignment horizontal="center"/>
    </xf>
    <xf numFmtId="0" fontId="0" fillId="0" borderId="0" xfId="0" applyFont="1" applyFill="1" applyAlignment="1" applyProtection="1">
      <alignment horizontal="center"/>
      <protection locked="0"/>
    </xf>
    <xf numFmtId="0" fontId="0" fillId="0" borderId="0" xfId="0" applyFont="1" applyFill="1" applyAlignment="1">
      <alignment/>
    </xf>
    <xf numFmtId="0" fontId="1" fillId="0" borderId="0" xfId="0" applyFont="1" applyFill="1" applyAlignment="1" applyProtection="1">
      <alignment horizontal="center"/>
      <protection locked="0"/>
    </xf>
    <xf numFmtId="0" fontId="1" fillId="0" borderId="0" xfId="0" applyFont="1" applyFill="1" applyAlignment="1">
      <alignment horizontal="center"/>
    </xf>
    <xf numFmtId="0" fontId="1" fillId="0" borderId="15" xfId="0" applyFont="1" applyFill="1" applyBorder="1" applyAlignment="1">
      <alignment horizontal="center"/>
    </xf>
    <xf numFmtId="0" fontId="1" fillId="8" borderId="16" xfId="0" applyFont="1" applyFill="1" applyBorder="1" applyAlignment="1" applyProtection="1">
      <alignment vertical="top" wrapText="1"/>
      <protection locked="0"/>
    </xf>
    <xf numFmtId="0" fontId="1" fillId="0" borderId="0" xfId="0" applyFont="1" applyAlignment="1" applyProtection="1">
      <alignment wrapText="1"/>
      <protection locked="0"/>
    </xf>
    <xf numFmtId="0" fontId="0" fillId="32" borderId="0" xfId="0" applyFont="1" applyFill="1" applyAlignment="1">
      <alignment/>
    </xf>
    <xf numFmtId="0" fontId="0" fillId="32" borderId="0" xfId="0" applyFont="1" applyFill="1" applyAlignment="1">
      <alignment vertical="distributed" wrapText="1"/>
    </xf>
    <xf numFmtId="177" fontId="0" fillId="32" borderId="0" xfId="0" applyNumberFormat="1" applyFont="1" applyFill="1" applyAlignment="1">
      <alignment/>
    </xf>
    <xf numFmtId="0" fontId="0" fillId="0" borderId="0" xfId="0" applyFont="1" applyAlignment="1" quotePrefix="1">
      <alignment vertical="distributed" wrapText="1"/>
    </xf>
    <xf numFmtId="0" fontId="0" fillId="0" borderId="0" xfId="0" applyFont="1" applyAlignment="1">
      <alignment vertical="top" wrapText="1"/>
    </xf>
    <xf numFmtId="49" fontId="1" fillId="0" borderId="10" xfId="0" applyNumberFormat="1" applyFont="1" applyBorder="1" applyAlignment="1" applyProtection="1">
      <alignment horizontal="left" vertical="top" indent="4"/>
      <protection locked="0"/>
    </xf>
    <xf numFmtId="0" fontId="0" fillId="0" borderId="10" xfId="0" applyFont="1" applyBorder="1" applyAlignment="1">
      <alignment/>
    </xf>
    <xf numFmtId="49" fontId="1" fillId="0" borderId="0" xfId="0" applyNumberFormat="1" applyFont="1" applyAlignment="1" applyProtection="1">
      <alignment horizontal="left" vertical="top" indent="1"/>
      <protection locked="0"/>
    </xf>
    <xf numFmtId="49" fontId="0" fillId="0" borderId="10" xfId="0" applyNumberFormat="1" applyFont="1" applyBorder="1" applyAlignment="1" applyProtection="1">
      <alignment horizontal="left" vertical="top" indent="1"/>
      <protection locked="0"/>
    </xf>
    <xf numFmtId="0" fontId="1" fillId="34" borderId="0" xfId="0" applyFont="1" applyFill="1" applyAlignment="1">
      <alignment horizontal="left"/>
    </xf>
    <xf numFmtId="0" fontId="0" fillId="0" borderId="0" xfId="0" applyFont="1" applyAlignment="1" applyProtection="1">
      <alignment/>
      <protection locked="0"/>
    </xf>
    <xf numFmtId="0" fontId="103" fillId="35" borderId="20" xfId="0" applyFont="1" applyFill="1" applyBorder="1" applyAlignment="1">
      <alignment wrapText="1"/>
    </xf>
    <xf numFmtId="0" fontId="104" fillId="35" borderId="20" xfId="0" applyFont="1" applyFill="1" applyBorder="1" applyAlignment="1">
      <alignment horizontal="center" wrapText="1"/>
    </xf>
    <xf numFmtId="4" fontId="104" fillId="35" borderId="20" xfId="0" applyNumberFormat="1" applyFont="1" applyFill="1" applyBorder="1" applyAlignment="1">
      <alignment horizontal="center" wrapText="1"/>
    </xf>
    <xf numFmtId="4" fontId="72" fillId="35" borderId="20" xfId="0" applyNumberFormat="1" applyFont="1" applyFill="1" applyBorder="1" applyAlignment="1">
      <alignment horizontal="center" wrapText="1"/>
    </xf>
    <xf numFmtId="0" fontId="73" fillId="0" borderId="20" xfId="0" applyFont="1" applyBorder="1" applyAlignment="1">
      <alignment wrapText="1"/>
    </xf>
    <xf numFmtId="0" fontId="72" fillId="0" borderId="20" xfId="0" applyFont="1" applyBorder="1" applyAlignment="1">
      <alignment wrapText="1"/>
    </xf>
    <xf numFmtId="4" fontId="73" fillId="0" borderId="20" xfId="0" applyNumberFormat="1" applyFont="1" applyBorder="1" applyAlignment="1">
      <alignment wrapText="1"/>
    </xf>
    <xf numFmtId="4" fontId="72" fillId="0" borderId="20" xfId="0" applyNumberFormat="1" applyFont="1" applyBorder="1" applyAlignment="1">
      <alignment wrapText="1"/>
    </xf>
    <xf numFmtId="0" fontId="73" fillId="0" borderId="20" xfId="0" applyFont="1" applyBorder="1" applyAlignment="1">
      <alignment horizontal="justify" vertical="top" wrapText="1"/>
    </xf>
    <xf numFmtId="0" fontId="72" fillId="0" borderId="20" xfId="0" applyFont="1" applyBorder="1" applyAlignment="1">
      <alignment horizontal="justify" vertical="top" wrapText="1"/>
    </xf>
    <xf numFmtId="0" fontId="103" fillId="35" borderId="20" xfId="0" applyFont="1" applyFill="1" applyBorder="1" applyAlignment="1">
      <alignment vertical="top" wrapText="1"/>
    </xf>
    <xf numFmtId="0" fontId="73" fillId="0" borderId="20" xfId="0" applyFont="1" applyBorder="1" applyAlignment="1">
      <alignment vertical="top" wrapText="1"/>
    </xf>
    <xf numFmtId="0" fontId="72" fillId="0" borderId="20" xfId="0" applyFont="1" applyBorder="1" applyAlignment="1">
      <alignment vertical="top" wrapText="1"/>
    </xf>
    <xf numFmtId="4" fontId="73" fillId="7" borderId="20" xfId="0" applyNumberFormat="1" applyFont="1" applyFill="1" applyBorder="1" applyAlignment="1">
      <alignment wrapText="1"/>
    </xf>
    <xf numFmtId="0" fontId="73" fillId="7" borderId="20" xfId="0" applyFont="1" applyFill="1" applyBorder="1" applyAlignment="1">
      <alignment vertical="top" wrapText="1"/>
    </xf>
    <xf numFmtId="0" fontId="72" fillId="7" borderId="20" xfId="0" applyFont="1" applyFill="1" applyBorder="1" applyAlignment="1">
      <alignment horizontal="justify" vertical="top" wrapText="1"/>
    </xf>
    <xf numFmtId="0" fontId="73" fillId="7" borderId="20" xfId="0" applyFont="1" applyFill="1" applyBorder="1" applyAlignment="1">
      <alignment wrapText="1"/>
    </xf>
    <xf numFmtId="0" fontId="73" fillId="7" borderId="15" xfId="0" applyFont="1" applyFill="1" applyBorder="1" applyAlignment="1">
      <alignment vertical="top" wrapText="1"/>
    </xf>
    <xf numFmtId="0" fontId="73" fillId="7" borderId="15" xfId="0" applyFont="1" applyFill="1" applyBorder="1" applyAlignment="1">
      <alignment wrapText="1"/>
    </xf>
    <xf numFmtId="0" fontId="73" fillId="0" borderId="0" xfId="0" applyFont="1" applyAlignment="1">
      <alignment/>
    </xf>
    <xf numFmtId="0" fontId="72" fillId="0" borderId="0" xfId="0" applyFont="1" applyAlignment="1">
      <alignment/>
    </xf>
    <xf numFmtId="0" fontId="105" fillId="0" borderId="0" xfId="0" applyFont="1" applyAlignment="1">
      <alignment/>
    </xf>
    <xf numFmtId="0" fontId="73" fillId="0" borderId="0" xfId="0" applyFont="1" applyAlignment="1">
      <alignment vertical="top"/>
    </xf>
    <xf numFmtId="4" fontId="73" fillId="0" borderId="0" xfId="0" applyNumberFormat="1" applyFont="1" applyAlignment="1">
      <alignment/>
    </xf>
    <xf numFmtId="0" fontId="73" fillId="33" borderId="20" xfId="0" applyFont="1" applyFill="1" applyBorder="1" applyAlignment="1">
      <alignment vertical="top"/>
    </xf>
    <xf numFmtId="0" fontId="73" fillId="33" borderId="20" xfId="0" applyFont="1" applyFill="1" applyBorder="1" applyAlignment="1">
      <alignment/>
    </xf>
    <xf numFmtId="4" fontId="73" fillId="33" borderId="20" xfId="0" applyNumberFormat="1" applyFont="1" applyFill="1" applyBorder="1" applyAlignment="1">
      <alignment/>
    </xf>
    <xf numFmtId="0" fontId="73" fillId="0" borderId="20" xfId="0" applyFont="1" applyFill="1" applyBorder="1" applyAlignment="1">
      <alignment vertical="top"/>
    </xf>
    <xf numFmtId="0" fontId="72" fillId="0" borderId="20" xfId="0" applyFont="1" applyFill="1" applyBorder="1" applyAlignment="1">
      <alignment wrapText="1"/>
    </xf>
    <xf numFmtId="0" fontId="73" fillId="0" borderId="20" xfId="0" applyFont="1" applyFill="1" applyBorder="1" applyAlignment="1">
      <alignment wrapText="1"/>
    </xf>
    <xf numFmtId="4" fontId="73" fillId="0" borderId="20" xfId="0" applyNumberFormat="1" applyFont="1" applyFill="1" applyBorder="1" applyAlignment="1">
      <alignment wrapText="1"/>
    </xf>
    <xf numFmtId="0" fontId="73" fillId="33" borderId="20" xfId="0" applyFont="1" applyFill="1" applyBorder="1" applyAlignment="1">
      <alignment horizontal="center" vertical="top"/>
    </xf>
    <xf numFmtId="0" fontId="73" fillId="33" borderId="20" xfId="0" applyFont="1" applyFill="1" applyBorder="1" applyAlignment="1">
      <alignment horizontal="left" wrapText="1"/>
    </xf>
    <xf numFmtId="0" fontId="73" fillId="33" borderId="20" xfId="0" applyFont="1" applyFill="1" applyBorder="1" applyAlignment="1">
      <alignment wrapText="1"/>
    </xf>
    <xf numFmtId="4" fontId="73" fillId="33" borderId="20" xfId="0" applyNumberFormat="1" applyFont="1" applyFill="1" applyBorder="1" applyAlignment="1">
      <alignment wrapText="1"/>
    </xf>
    <xf numFmtId="0" fontId="73" fillId="0" borderId="0" xfId="0" applyFont="1" applyAlignment="1">
      <alignment wrapText="1"/>
    </xf>
    <xf numFmtId="0" fontId="73" fillId="0" borderId="17" xfId="0" applyFont="1" applyBorder="1" applyAlignment="1">
      <alignment/>
    </xf>
    <xf numFmtId="4" fontId="73" fillId="0" borderId="17" xfId="0" applyNumberFormat="1" applyFont="1" applyBorder="1" applyAlignment="1">
      <alignment/>
    </xf>
    <xf numFmtId="4" fontId="106" fillId="0" borderId="0" xfId="0" applyNumberFormat="1" applyFont="1" applyAlignment="1">
      <alignment/>
    </xf>
    <xf numFmtId="0" fontId="103" fillId="0" borderId="0" xfId="0" applyFont="1" applyAlignment="1">
      <alignment vertical="top"/>
    </xf>
    <xf numFmtId="0" fontId="91" fillId="0" borderId="0" xfId="0" applyFont="1" applyAlignment="1">
      <alignment vertical="top" wrapText="1"/>
    </xf>
    <xf numFmtId="0" fontId="103" fillId="0" borderId="20" xfId="0" applyFont="1" applyBorder="1" applyAlignment="1">
      <alignment vertical="top" wrapText="1"/>
    </xf>
    <xf numFmtId="0" fontId="104" fillId="0" borderId="20" xfId="0" applyFont="1" applyBorder="1" applyAlignment="1">
      <alignment vertical="top" wrapText="1"/>
    </xf>
    <xf numFmtId="0" fontId="103" fillId="7" borderId="20" xfId="0" applyFont="1" applyFill="1" applyBorder="1" applyAlignment="1">
      <alignment vertical="top" wrapText="1"/>
    </xf>
    <xf numFmtId="0" fontId="103" fillId="7" borderId="15" xfId="0" applyFont="1" applyFill="1" applyBorder="1" applyAlignment="1">
      <alignment vertical="top" wrapText="1"/>
    </xf>
    <xf numFmtId="182" fontId="73" fillId="7" borderId="20" xfId="0" applyNumberFormat="1" applyFont="1" applyFill="1" applyBorder="1" applyAlignment="1">
      <alignment wrapText="1"/>
    </xf>
    <xf numFmtId="182" fontId="73" fillId="0" borderId="20" xfId="0" applyNumberFormat="1" applyFont="1" applyBorder="1" applyAlignment="1">
      <alignment wrapText="1"/>
    </xf>
    <xf numFmtId="182" fontId="72" fillId="0" borderId="20" xfId="0" applyNumberFormat="1" applyFont="1" applyBorder="1" applyAlignment="1">
      <alignment wrapText="1"/>
    </xf>
    <xf numFmtId="182" fontId="73" fillId="7" borderId="15" xfId="0" applyNumberFormat="1" applyFont="1" applyFill="1" applyBorder="1" applyAlignment="1">
      <alignment wrapText="1"/>
    </xf>
    <xf numFmtId="182" fontId="72" fillId="7" borderId="20" xfId="0" applyNumberFormat="1" applyFont="1" applyFill="1" applyBorder="1" applyAlignment="1">
      <alignment wrapText="1"/>
    </xf>
    <xf numFmtId="182" fontId="64" fillId="0" borderId="0" xfId="0" applyNumberFormat="1" applyFont="1" applyAlignment="1">
      <alignment/>
    </xf>
    <xf numFmtId="182" fontId="73" fillId="0" borderId="0" xfId="0" applyNumberFormat="1" applyFont="1" applyAlignment="1">
      <alignment/>
    </xf>
    <xf numFmtId="182" fontId="73" fillId="33" borderId="20" xfId="0" applyNumberFormat="1" applyFont="1" applyFill="1" applyBorder="1" applyAlignment="1">
      <alignment/>
    </xf>
    <xf numFmtId="182" fontId="73" fillId="0" borderId="20" xfId="0" applyNumberFormat="1" applyFont="1" applyFill="1" applyBorder="1" applyAlignment="1">
      <alignment/>
    </xf>
    <xf numFmtId="182" fontId="72" fillId="33" borderId="20" xfId="0" applyNumberFormat="1" applyFont="1" applyFill="1" applyBorder="1" applyAlignment="1">
      <alignment/>
    </xf>
    <xf numFmtId="182" fontId="73" fillId="0" borderId="17" xfId="0" applyNumberFormat="1" applyFont="1" applyBorder="1" applyAlignment="1">
      <alignment/>
    </xf>
    <xf numFmtId="182" fontId="72" fillId="0" borderId="0" xfId="0" applyNumberFormat="1" applyFont="1" applyAlignment="1">
      <alignment/>
    </xf>
    <xf numFmtId="0" fontId="33" fillId="0" borderId="0" xfId="0" applyFont="1" applyAlignment="1">
      <alignment horizontal="left" vertical="top" wrapText="1"/>
    </xf>
    <xf numFmtId="3" fontId="33" fillId="0" borderId="0" xfId="0" applyNumberFormat="1" applyFont="1" applyAlignment="1">
      <alignment horizontal="left" vertical="top" wrapText="1"/>
    </xf>
    <xf numFmtId="179" fontId="3" fillId="0" borderId="16" xfId="0" applyNumberFormat="1" applyFont="1" applyBorder="1" applyAlignment="1">
      <alignment horizontal="center"/>
    </xf>
    <xf numFmtId="0" fontId="3" fillId="0" borderId="18" xfId="0" applyFont="1" applyBorder="1" applyAlignment="1">
      <alignment horizontal="center"/>
    </xf>
    <xf numFmtId="179" fontId="8" fillId="0" borderId="0" xfId="0" applyNumberFormat="1" applyFont="1" applyAlignment="1">
      <alignment horizontal="right"/>
    </xf>
    <xf numFmtId="0" fontId="8" fillId="0" borderId="0" xfId="0" applyFont="1" applyAlignment="1">
      <alignment horizontal="left"/>
    </xf>
    <xf numFmtId="179" fontId="9" fillId="0" borderId="0" xfId="0" applyNumberFormat="1" applyFont="1" applyBorder="1" applyAlignment="1">
      <alignment horizontal="right"/>
    </xf>
    <xf numFmtId="179" fontId="8" fillId="0" borderId="0" xfId="0" applyNumberFormat="1" applyFont="1" applyAlignment="1">
      <alignment horizontal="center"/>
    </xf>
    <xf numFmtId="0" fontId="8" fillId="0" borderId="0" xfId="0" applyFont="1" applyAlignment="1">
      <alignment horizontal="center"/>
    </xf>
    <xf numFmtId="0" fontId="8" fillId="0" borderId="19" xfId="0" applyFont="1" applyBorder="1" applyAlignment="1">
      <alignment horizontal="left"/>
    </xf>
    <xf numFmtId="179" fontId="8" fillId="0" borderId="19" xfId="0" applyNumberFormat="1" applyFont="1" applyBorder="1" applyAlignment="1">
      <alignment horizontal="right"/>
    </xf>
    <xf numFmtId="0" fontId="31" fillId="0" borderId="0" xfId="0" applyNumberFormat="1" applyFont="1" applyBorder="1" applyAlignment="1">
      <alignment horizontal="justify" vertical="top" wrapText="1"/>
    </xf>
    <xf numFmtId="0" fontId="107" fillId="0" borderId="0" xfId="0" applyNumberFormat="1" applyFont="1" applyAlignment="1">
      <alignment horizontal="justify" vertical="top" wrapText="1"/>
    </xf>
    <xf numFmtId="0" fontId="33" fillId="0" borderId="0" xfId="0" applyNumberFormat="1" applyFont="1" applyBorder="1" applyAlignment="1">
      <alignment horizontal="justify" vertical="top" wrapText="1"/>
    </xf>
    <xf numFmtId="0" fontId="108" fillId="0" borderId="0" xfId="0" applyNumberFormat="1" applyFont="1" applyAlignment="1">
      <alignment horizontal="justify" vertical="top" wrapText="1"/>
    </xf>
    <xf numFmtId="0" fontId="35" fillId="0" borderId="0" xfId="0" applyFont="1" applyAlignment="1">
      <alignment/>
    </xf>
    <xf numFmtId="177" fontId="3" fillId="0" borderId="0" xfId="0" applyNumberFormat="1" applyFont="1" applyAlignment="1">
      <alignment horizontal="right" vertical="top"/>
    </xf>
    <xf numFmtId="177" fontId="0" fillId="0" borderId="0" xfId="0" applyNumberFormat="1" applyFont="1" applyAlignment="1">
      <alignment horizontal="right" vertical="top"/>
    </xf>
    <xf numFmtId="0" fontId="27" fillId="36" borderId="0" xfId="0" applyFont="1" applyFill="1" applyAlignment="1">
      <alignment horizontal="center" vertical="distributed" wrapText="1"/>
    </xf>
    <xf numFmtId="0" fontId="3" fillId="34" borderId="0" xfId="0" applyFont="1" applyFill="1" applyAlignment="1">
      <alignment horizontal="center"/>
    </xf>
    <xf numFmtId="177" fontId="0" fillId="0" borderId="10" xfId="0" applyNumberFormat="1" applyFont="1" applyBorder="1" applyAlignment="1">
      <alignment horizontal="right" vertical="top"/>
    </xf>
    <xf numFmtId="0" fontId="27" fillId="36" borderId="0" xfId="0" applyFont="1" applyFill="1" applyAlignment="1">
      <alignment horizontal="center"/>
    </xf>
    <xf numFmtId="0" fontId="1" fillId="8" borderId="11" xfId="0" applyFont="1" applyFill="1" applyBorder="1" applyAlignment="1" applyProtection="1">
      <alignment vertical="center"/>
      <protection locked="0"/>
    </xf>
    <xf numFmtId="0" fontId="0" fillId="8" borderId="16" xfId="0" applyFill="1" applyBorder="1" applyAlignment="1">
      <alignment/>
    </xf>
    <xf numFmtId="0" fontId="0" fillId="8" borderId="18" xfId="0" applyFill="1" applyBorder="1" applyAlignment="1">
      <alignment/>
    </xf>
    <xf numFmtId="0" fontId="18" fillId="36" borderId="0" xfId="0" applyFont="1" applyFill="1" applyAlignment="1" applyProtection="1">
      <alignment horizontal="center"/>
      <protection locked="0"/>
    </xf>
    <xf numFmtId="0" fontId="18" fillId="36" borderId="0" xfId="0" applyFont="1" applyFill="1" applyAlignment="1">
      <alignment/>
    </xf>
    <xf numFmtId="177" fontId="0" fillId="0" borderId="10" xfId="0" applyNumberFormat="1" applyFont="1" applyBorder="1" applyAlignment="1">
      <alignment horizontal="right" vertical="top"/>
    </xf>
    <xf numFmtId="177" fontId="1" fillId="0" borderId="0" xfId="0" applyNumberFormat="1" applyFont="1" applyAlignment="1">
      <alignment horizontal="right" vertical="top"/>
    </xf>
    <xf numFmtId="177" fontId="0" fillId="0" borderId="0" xfId="0" applyNumberFormat="1" applyFont="1" applyAlignment="1">
      <alignment horizontal="right" vertical="top"/>
    </xf>
    <xf numFmtId="0" fontId="74" fillId="36" borderId="0" xfId="0" applyFont="1" applyFill="1" applyAlignment="1">
      <alignment horizontal="center"/>
    </xf>
    <xf numFmtId="0" fontId="91" fillId="0" borderId="0" xfId="0" applyFont="1" applyAlignment="1">
      <alignment wrapText="1"/>
    </xf>
    <xf numFmtId="0" fontId="73" fillId="0" borderId="0" xfId="0" applyFont="1" applyAlignment="1">
      <alignment wrapText="1"/>
    </xf>
    <xf numFmtId="0" fontId="0" fillId="36" borderId="0" xfId="0" applyFont="1" applyFill="1" applyAlignment="1">
      <alignment/>
    </xf>
    <xf numFmtId="0" fontId="0" fillId="36" borderId="0" xfId="0" applyFont="1" applyFill="1" applyAlignment="1">
      <alignment vertical="distributed" wrapText="1"/>
    </xf>
    <xf numFmtId="177" fontId="1" fillId="36" borderId="0" xfId="0" applyNumberFormat="1" applyFont="1" applyFill="1" applyAlignment="1">
      <alignment horizontal="right"/>
    </xf>
    <xf numFmtId="177" fontId="0" fillId="36" borderId="0" xfId="0" applyNumberFormat="1" applyFont="1" applyFill="1" applyAlignment="1">
      <alignment/>
    </xf>
    <xf numFmtId="0" fontId="10" fillId="36" borderId="0" xfId="0" applyFont="1" applyFill="1" applyAlignment="1">
      <alignment/>
    </xf>
    <xf numFmtId="0" fontId="10" fillId="36" borderId="0" xfId="0" applyFont="1" applyFill="1" applyAlignment="1">
      <alignment vertical="distributed" wrapText="1"/>
    </xf>
    <xf numFmtId="177" fontId="11" fillId="36" borderId="0" xfId="0" applyNumberFormat="1" applyFont="1" applyFill="1" applyAlignment="1">
      <alignment horizontal="right"/>
    </xf>
    <xf numFmtId="177" fontId="12" fillId="36" borderId="0" xfId="0" applyNumberFormat="1" applyFont="1" applyFill="1" applyAlignment="1">
      <alignment/>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Valuta 2"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K93"/>
  <sheetViews>
    <sheetView view="pageBreakPreview" zoomScaleNormal="115" zoomScaleSheetLayoutView="100" zoomScalePageLayoutView="0" workbookViewId="0" topLeftCell="A7">
      <selection activeCell="G13" sqref="G13"/>
    </sheetView>
  </sheetViews>
  <sheetFormatPr defaultColWidth="9.00390625" defaultRowHeight="12.75"/>
  <cols>
    <col min="1" max="1" width="4.125" style="0" customWidth="1"/>
    <col min="2" max="2" width="9.00390625" style="0" customWidth="1"/>
    <col min="3" max="3" width="13.625" style="0" customWidth="1"/>
    <col min="5" max="5" width="7.75390625" style="0" customWidth="1"/>
    <col min="6" max="6" width="19.00390625" style="0" customWidth="1"/>
    <col min="7" max="7" width="6.00390625" style="0" customWidth="1"/>
    <col min="8" max="8" width="15.25390625" style="0" customWidth="1"/>
    <col min="9" max="9" width="9.125" style="0" hidden="1" customWidth="1"/>
  </cols>
  <sheetData>
    <row r="3" spans="2:6" ht="12.75">
      <c r="B3" t="s">
        <v>71</v>
      </c>
      <c r="C3" s="8" t="s">
        <v>52</v>
      </c>
      <c r="D3" s="8"/>
      <c r="E3" s="8"/>
      <c r="F3" s="8"/>
    </row>
    <row r="4" spans="3:10" ht="12.75">
      <c r="C4" s="8"/>
      <c r="D4" s="8"/>
      <c r="E4" s="8"/>
      <c r="F4" s="8"/>
      <c r="H4" s="9"/>
      <c r="I4" s="9"/>
      <c r="J4" s="9"/>
    </row>
    <row r="5" spans="2:5" ht="12.75">
      <c r="B5" t="s">
        <v>6</v>
      </c>
      <c r="C5" s="8" t="s">
        <v>432</v>
      </c>
      <c r="D5" s="8"/>
      <c r="E5" s="8"/>
    </row>
    <row r="7" spans="2:5" ht="12.75">
      <c r="B7" t="s">
        <v>8</v>
      </c>
      <c r="C7" s="75" t="s">
        <v>431</v>
      </c>
      <c r="D7" s="8"/>
      <c r="E7" s="8"/>
    </row>
    <row r="8" spans="3:5" ht="12.75">
      <c r="C8" s="8"/>
      <c r="D8" s="8"/>
      <c r="E8" s="8"/>
    </row>
    <row r="9" spans="2:7" ht="12.75">
      <c r="B9" t="s">
        <v>17</v>
      </c>
      <c r="C9" s="8" t="s">
        <v>433</v>
      </c>
      <c r="D9" s="9"/>
      <c r="E9" s="9"/>
      <c r="F9" s="9"/>
      <c r="G9" s="9"/>
    </row>
    <row r="11" spans="2:3" ht="12.75">
      <c r="B11" t="s">
        <v>15</v>
      </c>
      <c r="C11" s="8" t="s">
        <v>105</v>
      </c>
    </row>
    <row r="13" spans="2:11" ht="15" customHeight="1">
      <c r="B13" t="s">
        <v>61</v>
      </c>
      <c r="C13" s="9" t="s">
        <v>434</v>
      </c>
      <c r="D13" t="s">
        <v>109</v>
      </c>
      <c r="H13" s="10"/>
      <c r="I13" s="10"/>
      <c r="J13" s="10"/>
      <c r="K13" s="10"/>
    </row>
    <row r="15" spans="2:4" ht="12.75">
      <c r="B15" t="s">
        <v>149</v>
      </c>
      <c r="C15" s="79"/>
      <c r="D15" s="79"/>
    </row>
    <row r="19" spans="2:7" ht="26.25">
      <c r="B19" s="199" t="s">
        <v>928</v>
      </c>
      <c r="C19" s="10"/>
      <c r="D19" s="10"/>
      <c r="E19" s="10"/>
      <c r="F19" s="10"/>
      <c r="G19" s="10"/>
    </row>
    <row r="23" ht="15.75">
      <c r="B23" s="41" t="s">
        <v>93</v>
      </c>
    </row>
    <row r="25" spans="1:9" ht="14.25">
      <c r="A25" s="42" t="s">
        <v>150</v>
      </c>
      <c r="B25" s="296" t="s">
        <v>151</v>
      </c>
      <c r="C25" s="296"/>
      <c r="D25" s="296"/>
      <c r="E25" s="296"/>
      <c r="F25" s="42"/>
      <c r="G25" s="295">
        <f>'MOST-RUŠITEV'!D91</f>
        <v>0</v>
      </c>
      <c r="H25" s="295"/>
      <c r="I25" s="42"/>
    </row>
    <row r="26" spans="1:9" ht="14.25">
      <c r="A26" s="42" t="s">
        <v>152</v>
      </c>
      <c r="B26" s="296" t="s">
        <v>527</v>
      </c>
      <c r="C26" s="296"/>
      <c r="D26" s="296"/>
      <c r="E26" s="296"/>
      <c r="F26" s="42"/>
      <c r="G26" s="295">
        <f>'CESTA-ZAČASNI PROMET'!F96</f>
        <v>0</v>
      </c>
      <c r="H26" s="295"/>
      <c r="I26" s="42"/>
    </row>
    <row r="27" spans="1:9" ht="14.25">
      <c r="A27" s="42" t="s">
        <v>153</v>
      </c>
      <c r="B27" s="296" t="s">
        <v>154</v>
      </c>
      <c r="C27" s="296"/>
      <c r="D27" s="296"/>
      <c r="E27" s="296"/>
      <c r="F27" s="42"/>
      <c r="G27" s="295">
        <f>'CESTA-GK - NOVO'!F245</f>
        <v>0</v>
      </c>
      <c r="H27" s="295"/>
      <c r="I27" s="42"/>
    </row>
    <row r="28" spans="1:9" ht="14.25">
      <c r="A28" s="42" t="s">
        <v>155</v>
      </c>
      <c r="B28" s="296" t="s">
        <v>156</v>
      </c>
      <c r="C28" s="296"/>
      <c r="D28" s="296"/>
      <c r="E28" s="296"/>
      <c r="F28" s="42"/>
      <c r="G28" s="295">
        <f>'UREDITEV VODOTOKA - NOVO'!G39</f>
        <v>0</v>
      </c>
      <c r="H28" s="295"/>
      <c r="I28" s="42"/>
    </row>
    <row r="29" spans="1:9" ht="14.25">
      <c r="A29" s="42" t="s">
        <v>157</v>
      </c>
      <c r="B29" s="296" t="s">
        <v>158</v>
      </c>
      <c r="C29" s="296"/>
      <c r="D29" s="296"/>
      <c r="E29" s="296"/>
      <c r="F29" s="42"/>
      <c r="G29" s="295">
        <f>'MOST-GK - NOVO'!D550</f>
        <v>0</v>
      </c>
      <c r="H29" s="295"/>
      <c r="I29" s="42"/>
    </row>
    <row r="30" spans="1:9" ht="15" thickBot="1">
      <c r="A30" s="198" t="s">
        <v>285</v>
      </c>
      <c r="B30" s="300" t="s">
        <v>414</v>
      </c>
      <c r="C30" s="300"/>
      <c r="D30" s="300"/>
      <c r="E30" s="300"/>
      <c r="F30" s="198"/>
      <c r="G30" s="301">
        <f>'PRESTAVITEV TK VODOV-TELEKOM'!G80</f>
        <v>0</v>
      </c>
      <c r="H30" s="301"/>
      <c r="I30" s="42"/>
    </row>
    <row r="31" spans="2:8" ht="15">
      <c r="B31" s="43"/>
      <c r="C31" s="43"/>
      <c r="D31" s="43"/>
      <c r="E31" s="43"/>
      <c r="F31" s="42" t="s">
        <v>159</v>
      </c>
      <c r="G31" s="297">
        <f>SUM(G25:H30)</f>
        <v>0</v>
      </c>
      <c r="H31" s="297"/>
    </row>
    <row r="32" spans="2:8" ht="14.25">
      <c r="B32" s="43"/>
      <c r="C32" s="43"/>
      <c r="D32" s="43"/>
      <c r="E32" s="43"/>
      <c r="F32" s="42" t="s">
        <v>160</v>
      </c>
      <c r="G32" s="298">
        <f>G31*0.22</f>
        <v>0</v>
      </c>
      <c r="H32" s="299"/>
    </row>
    <row r="33" spans="2:8" ht="15.75">
      <c r="B33" s="43"/>
      <c r="C33" s="43"/>
      <c r="D33" s="43"/>
      <c r="E33" s="43"/>
      <c r="F33" s="44" t="s">
        <v>161</v>
      </c>
      <c r="G33" s="293">
        <f>SUM(G31:H32)</f>
        <v>0</v>
      </c>
      <c r="H33" s="294"/>
    </row>
    <row r="36" spans="5:9" ht="12.75">
      <c r="E36" s="4"/>
      <c r="F36" s="4"/>
      <c r="G36" s="4"/>
      <c r="H36" s="4"/>
      <c r="I36" s="4"/>
    </row>
    <row r="38" spans="1:8" ht="36" customHeight="1">
      <c r="A38" s="76">
        <v>1</v>
      </c>
      <c r="B38" s="292" t="s">
        <v>419</v>
      </c>
      <c r="C38" s="292"/>
      <c r="D38" s="292"/>
      <c r="E38" s="292"/>
      <c r="F38" s="292"/>
      <c r="G38" s="292"/>
      <c r="H38" s="292"/>
    </row>
    <row r="39" spans="1:8" ht="17.25" customHeight="1">
      <c r="A39" s="76">
        <v>2</v>
      </c>
      <c r="B39" s="292" t="s">
        <v>415</v>
      </c>
      <c r="C39" s="292"/>
      <c r="D39" s="292"/>
      <c r="E39" s="292"/>
      <c r="F39" s="292"/>
      <c r="G39" s="292"/>
      <c r="H39" s="292"/>
    </row>
    <row r="40" spans="1:8" ht="17.25" customHeight="1">
      <c r="A40" s="76">
        <v>3</v>
      </c>
      <c r="B40" s="292" t="s">
        <v>420</v>
      </c>
      <c r="C40" s="292"/>
      <c r="D40" s="292"/>
      <c r="E40" s="292"/>
      <c r="F40" s="292"/>
      <c r="G40" s="292"/>
      <c r="H40" s="292"/>
    </row>
    <row r="41" spans="1:8" ht="36" customHeight="1">
      <c r="A41" s="76">
        <v>4</v>
      </c>
      <c r="B41" s="292" t="s">
        <v>416</v>
      </c>
      <c r="C41" s="292"/>
      <c r="D41" s="292"/>
      <c r="E41" s="292"/>
      <c r="F41" s="292"/>
      <c r="G41" s="292"/>
      <c r="H41" s="292"/>
    </row>
    <row r="42" spans="1:8" ht="30" customHeight="1">
      <c r="A42" s="76">
        <v>5</v>
      </c>
      <c r="B42" s="292" t="s">
        <v>886</v>
      </c>
      <c r="C42" s="292"/>
      <c r="D42" s="292"/>
      <c r="E42" s="292"/>
      <c r="F42" s="292"/>
      <c r="G42" s="292"/>
      <c r="H42" s="292"/>
    </row>
    <row r="43" spans="1:8" ht="13.5" customHeight="1">
      <c r="A43" s="76">
        <v>6</v>
      </c>
      <c r="B43" s="292" t="s">
        <v>421</v>
      </c>
      <c r="C43" s="292"/>
      <c r="D43" s="292"/>
      <c r="E43" s="292"/>
      <c r="F43" s="292"/>
      <c r="G43" s="292"/>
      <c r="H43" s="292"/>
    </row>
    <row r="44" spans="1:10" ht="32.25" customHeight="1">
      <c r="A44" s="76">
        <v>7</v>
      </c>
      <c r="B44" s="292" t="s">
        <v>422</v>
      </c>
      <c r="C44" s="292"/>
      <c r="D44" s="292"/>
      <c r="E44" s="292"/>
      <c r="F44" s="292"/>
      <c r="G44" s="292"/>
      <c r="H44" s="292"/>
      <c r="I44" s="9"/>
      <c r="J44" s="9"/>
    </row>
    <row r="45" spans="1:10" ht="39" customHeight="1">
      <c r="A45" s="76">
        <v>8</v>
      </c>
      <c r="B45" s="291" t="s">
        <v>423</v>
      </c>
      <c r="C45" s="291"/>
      <c r="D45" s="291"/>
      <c r="E45" s="291"/>
      <c r="F45" s="291"/>
      <c r="G45" s="291"/>
      <c r="H45" s="291"/>
      <c r="I45" s="9"/>
      <c r="J45" s="9"/>
    </row>
    <row r="46" spans="1:8" ht="13.5" customHeight="1">
      <c r="A46" s="76">
        <v>9</v>
      </c>
      <c r="B46" s="291" t="s">
        <v>417</v>
      </c>
      <c r="C46" s="291"/>
      <c r="D46" s="291"/>
      <c r="E46" s="291"/>
      <c r="F46" s="291"/>
      <c r="G46" s="291"/>
      <c r="H46" s="291"/>
    </row>
    <row r="47" spans="1:8" ht="64.5" customHeight="1">
      <c r="A47" s="74" t="s">
        <v>109</v>
      </c>
      <c r="B47" s="291" t="s">
        <v>418</v>
      </c>
      <c r="C47" s="291"/>
      <c r="D47" s="291"/>
      <c r="E47" s="291"/>
      <c r="F47" s="291"/>
      <c r="G47" s="291"/>
      <c r="H47" s="291"/>
    </row>
    <row r="48" spans="1:8" ht="12.75">
      <c r="A48" s="172" t="s">
        <v>887</v>
      </c>
      <c r="B48" s="173" t="s">
        <v>890</v>
      </c>
      <c r="C48" s="174"/>
      <c r="D48" s="174"/>
      <c r="E48" s="174"/>
      <c r="F48" s="174"/>
      <c r="G48" s="174"/>
      <c r="H48" s="174"/>
    </row>
    <row r="49" spans="1:8" ht="16.5">
      <c r="A49" s="166"/>
      <c r="B49" s="175" t="s">
        <v>885</v>
      </c>
      <c r="C49" s="176"/>
      <c r="D49" s="176"/>
      <c r="E49" s="176"/>
      <c r="F49" s="174"/>
      <c r="G49" s="174"/>
      <c r="H49" s="174"/>
    </row>
    <row r="50" spans="1:8" ht="132.75" customHeight="1">
      <c r="A50" s="164"/>
      <c r="B50" s="304" t="s">
        <v>888</v>
      </c>
      <c r="C50" s="305"/>
      <c r="D50" s="305"/>
      <c r="E50" s="305"/>
      <c r="F50" s="306"/>
      <c r="G50" s="306"/>
      <c r="H50" s="306"/>
    </row>
    <row r="51" spans="1:7" ht="15">
      <c r="A51" s="164"/>
      <c r="B51" s="165"/>
      <c r="C51" s="166"/>
      <c r="D51" s="167"/>
      <c r="E51" s="167"/>
      <c r="F51" s="9"/>
      <c r="G51" s="9"/>
    </row>
    <row r="52" spans="1:8" ht="149.25" customHeight="1">
      <c r="A52" s="165"/>
      <c r="B52" s="304" t="s">
        <v>889</v>
      </c>
      <c r="C52" s="305"/>
      <c r="D52" s="305"/>
      <c r="E52" s="305"/>
      <c r="F52" s="306"/>
      <c r="G52" s="306"/>
      <c r="H52" s="306"/>
    </row>
    <row r="53" spans="1:5" ht="12.75">
      <c r="A53" s="168"/>
      <c r="B53" s="169"/>
      <c r="C53" s="170"/>
      <c r="D53" s="171"/>
      <c r="E53" s="171"/>
    </row>
    <row r="54" spans="1:5" ht="14.25">
      <c r="A54" s="168"/>
      <c r="B54" s="302"/>
      <c r="C54" s="303"/>
      <c r="D54" s="303"/>
      <c r="E54" s="303"/>
    </row>
    <row r="55" spans="3:11" ht="26.25">
      <c r="C55" s="9"/>
      <c r="H55" s="10"/>
      <c r="I55" s="10"/>
      <c r="J55" s="10"/>
      <c r="K55" s="10"/>
    </row>
    <row r="57" ht="12.75">
      <c r="C57" s="8"/>
    </row>
    <row r="62" spans="2:7" ht="26.25">
      <c r="B62" s="10"/>
      <c r="C62" s="10"/>
      <c r="D62" s="10"/>
      <c r="E62" s="10"/>
      <c r="F62" s="10"/>
      <c r="G62" s="10"/>
    </row>
    <row r="67" spans="3:7" ht="12.75">
      <c r="C67" s="4"/>
      <c r="D67" s="11"/>
      <c r="E67" s="4"/>
      <c r="F67" s="12"/>
      <c r="G67" s="4"/>
    </row>
    <row r="68" spans="3:7" ht="12.75">
      <c r="C68" s="4"/>
      <c r="D68" s="11"/>
      <c r="E68" s="4"/>
      <c r="F68" s="13"/>
      <c r="G68" s="4"/>
    </row>
    <row r="69" spans="3:7" ht="12.75">
      <c r="C69" s="4"/>
      <c r="D69" s="11"/>
      <c r="E69" s="4"/>
      <c r="F69" s="12"/>
      <c r="G69" s="4"/>
    </row>
    <row r="70" spans="3:7" ht="12.75">
      <c r="C70" s="4"/>
      <c r="D70" s="11"/>
      <c r="E70" s="4"/>
      <c r="F70" s="12"/>
      <c r="G70" s="4"/>
    </row>
    <row r="71" spans="3:7" ht="12.75">
      <c r="C71" s="4"/>
      <c r="D71" s="4"/>
      <c r="E71" s="4"/>
      <c r="F71" s="4"/>
      <c r="G71" s="4"/>
    </row>
    <row r="73" spans="3:8" ht="12.75">
      <c r="C73" s="14"/>
      <c r="D73" s="4"/>
      <c r="E73" s="4"/>
      <c r="F73" s="15"/>
      <c r="G73" s="14"/>
      <c r="H73" s="16"/>
    </row>
    <row r="74" spans="3:8" ht="12.75">
      <c r="C74" s="14"/>
      <c r="D74" s="4"/>
      <c r="E74" s="4"/>
      <c r="F74" s="17"/>
      <c r="G74" s="17"/>
      <c r="H74" s="16"/>
    </row>
    <row r="76" spans="3:8" ht="12.75">
      <c r="C76" s="14"/>
      <c r="D76" s="4"/>
      <c r="E76" s="4"/>
      <c r="F76" s="17"/>
      <c r="G76" s="17"/>
      <c r="H76" s="18"/>
    </row>
    <row r="78" spans="3:9" ht="15">
      <c r="C78" s="14"/>
      <c r="D78" s="4"/>
      <c r="E78" s="4"/>
      <c r="F78" s="15"/>
      <c r="G78" s="14"/>
      <c r="H78" s="20"/>
      <c r="I78" s="4"/>
    </row>
    <row r="79" spans="3:9" ht="12.75">
      <c r="C79" s="14"/>
      <c r="D79" s="4"/>
      <c r="E79" s="4"/>
      <c r="F79" s="17"/>
      <c r="G79" s="17"/>
      <c r="H79" s="4"/>
      <c r="I79" s="4"/>
    </row>
    <row r="80" spans="3:9" ht="12.75">
      <c r="C80" s="4"/>
      <c r="D80" s="4"/>
      <c r="E80" s="4"/>
      <c r="F80" s="4"/>
      <c r="G80" s="4"/>
      <c r="H80" s="4"/>
      <c r="I80" s="4"/>
    </row>
    <row r="81" spans="3:9" ht="12.75">
      <c r="C81" s="4"/>
      <c r="D81" s="4"/>
      <c r="E81" s="4"/>
      <c r="F81" s="4"/>
      <c r="G81" s="4"/>
      <c r="H81" s="4"/>
      <c r="I81" s="4"/>
    </row>
    <row r="82" spans="3:9" ht="12.75">
      <c r="C82" s="4"/>
      <c r="D82" s="4"/>
      <c r="E82" s="4"/>
      <c r="F82" s="4"/>
      <c r="G82" s="4"/>
      <c r="H82" s="4"/>
      <c r="I82" s="4"/>
    </row>
    <row r="83" spans="3:9" ht="12.75">
      <c r="C83" s="4"/>
      <c r="D83" s="4"/>
      <c r="E83" s="4"/>
      <c r="F83" s="4"/>
      <c r="G83" s="4"/>
      <c r="H83" s="4"/>
      <c r="I83" s="4"/>
    </row>
    <row r="84" spans="3:9" ht="12.75">
      <c r="C84" s="14"/>
      <c r="D84" s="21"/>
      <c r="E84" s="21"/>
      <c r="F84" s="21"/>
      <c r="G84" s="14"/>
      <c r="H84" s="4"/>
      <c r="I84" s="4"/>
    </row>
    <row r="85" spans="2:9" ht="15">
      <c r="B85" s="19"/>
      <c r="C85" s="22"/>
      <c r="D85" s="4"/>
      <c r="E85" s="20"/>
      <c r="F85" s="23"/>
      <c r="G85" s="20"/>
      <c r="H85" s="4"/>
      <c r="I85" s="4"/>
    </row>
    <row r="86" spans="3:9" ht="12.75">
      <c r="C86" s="4"/>
      <c r="D86" s="4"/>
      <c r="E86" s="4"/>
      <c r="F86" s="4"/>
      <c r="G86" s="4"/>
      <c r="H86" s="4"/>
      <c r="I86" s="4"/>
    </row>
    <row r="87" spans="3:9" ht="12.75">
      <c r="C87" s="4"/>
      <c r="D87" s="4"/>
      <c r="E87" s="4"/>
      <c r="F87" s="4"/>
      <c r="G87" s="4"/>
      <c r="H87" s="4"/>
      <c r="I87" s="4"/>
    </row>
    <row r="88" spans="3:9" ht="12.75">
      <c r="C88" s="4"/>
      <c r="D88" s="4"/>
      <c r="E88" s="4"/>
      <c r="F88" s="4"/>
      <c r="G88" s="4"/>
      <c r="H88" s="4"/>
      <c r="I88" s="4"/>
    </row>
    <row r="89" spans="3:9" ht="12.75">
      <c r="C89" s="4"/>
      <c r="D89" s="4"/>
      <c r="E89" s="24"/>
      <c r="F89" s="4"/>
      <c r="G89" s="4"/>
      <c r="H89" s="24"/>
      <c r="I89" s="4"/>
    </row>
    <row r="90" spans="3:9" ht="12.75">
      <c r="C90" s="4"/>
      <c r="D90" s="4"/>
      <c r="E90" s="4"/>
      <c r="F90" s="4"/>
      <c r="G90" s="4"/>
      <c r="H90" s="4"/>
      <c r="I90" s="4"/>
    </row>
    <row r="91" spans="3:9" ht="12.75">
      <c r="C91" s="4"/>
      <c r="D91" s="4"/>
      <c r="E91" s="4"/>
      <c r="F91" s="4"/>
      <c r="G91" s="4"/>
      <c r="H91" s="4"/>
      <c r="I91" s="4"/>
    </row>
    <row r="92" spans="3:9" ht="12.75">
      <c r="C92" s="4"/>
      <c r="D92" s="4"/>
      <c r="E92" s="4"/>
      <c r="F92" s="4"/>
      <c r="G92" s="4"/>
      <c r="H92" s="4"/>
      <c r="I92" s="4"/>
    </row>
    <row r="93" spans="3:9" ht="12.75">
      <c r="C93" s="4"/>
      <c r="D93" s="4"/>
      <c r="E93" s="4"/>
      <c r="F93" s="4"/>
      <c r="G93" s="4"/>
      <c r="H93" s="4"/>
      <c r="I93" s="4"/>
    </row>
  </sheetData>
  <sheetProtection/>
  <mergeCells count="28">
    <mergeCell ref="B54:E54"/>
    <mergeCell ref="B50:H50"/>
    <mergeCell ref="B52:H52"/>
    <mergeCell ref="B25:E25"/>
    <mergeCell ref="G25:H25"/>
    <mergeCell ref="B26:E26"/>
    <mergeCell ref="G26:H26"/>
    <mergeCell ref="B27:E27"/>
    <mergeCell ref="G27:H27"/>
    <mergeCell ref="B28:E28"/>
    <mergeCell ref="B42:H42"/>
    <mergeCell ref="G28:H28"/>
    <mergeCell ref="B29:E29"/>
    <mergeCell ref="G29:H29"/>
    <mergeCell ref="G31:H31"/>
    <mergeCell ref="G32:H32"/>
    <mergeCell ref="B30:E30"/>
    <mergeCell ref="G30:H30"/>
    <mergeCell ref="B46:H46"/>
    <mergeCell ref="B43:H43"/>
    <mergeCell ref="B44:H44"/>
    <mergeCell ref="B45:H45"/>
    <mergeCell ref="G33:H33"/>
    <mergeCell ref="B47:H47"/>
    <mergeCell ref="B38:H38"/>
    <mergeCell ref="B39:H39"/>
    <mergeCell ref="B40:H40"/>
    <mergeCell ref="B41:H41"/>
  </mergeCells>
  <printOptions/>
  <pageMargins left="0.7" right="0.7" top="0.75" bottom="0.75" header="0.3" footer="0.3"/>
  <pageSetup horizontalDpi="600" verticalDpi="600" orientation="portrait" paperSize="9" r:id="rId1"/>
  <rowBreaks count="1" manualBreakCount="1">
    <brk id="36"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93"/>
  <sheetViews>
    <sheetView view="pageBreakPreview" zoomScale="130" zoomScaleSheetLayoutView="130" zoomScalePageLayoutView="0" workbookViewId="0" topLeftCell="A1">
      <selection activeCell="A3" sqref="A3:IV3"/>
    </sheetView>
  </sheetViews>
  <sheetFormatPr defaultColWidth="9.00390625" defaultRowHeight="12.75"/>
  <cols>
    <col min="1" max="1" width="6.00390625" style="0" customWidth="1"/>
    <col min="2" max="2" width="3.875" style="0" customWidth="1"/>
    <col min="3" max="3" width="51.625" style="25" customWidth="1"/>
    <col min="4" max="4" width="6.375" style="0" customWidth="1"/>
    <col min="5" max="5" width="9.00390625" style="26" customWidth="1"/>
    <col min="6" max="6" width="12.625" style="27" customWidth="1"/>
  </cols>
  <sheetData>
    <row r="1" spans="1:6" ht="20.25">
      <c r="A1" s="309" t="s">
        <v>601</v>
      </c>
      <c r="B1" s="309"/>
      <c r="C1" s="309"/>
      <c r="D1" s="309"/>
      <c r="E1" s="309"/>
      <c r="F1" s="309"/>
    </row>
    <row r="2" spans="1:6" s="213" customFormat="1" ht="12.75">
      <c r="A2" s="212"/>
      <c r="B2" s="212"/>
      <c r="C2" s="212"/>
      <c r="D2" s="212"/>
      <c r="E2" s="212"/>
      <c r="F2" s="212"/>
    </row>
    <row r="3" spans="3:6" s="136" customFormat="1" ht="14.25" customHeight="1">
      <c r="C3" s="193"/>
      <c r="D3" s="214" t="s">
        <v>922</v>
      </c>
      <c r="E3" s="215" t="s">
        <v>923</v>
      </c>
      <c r="F3" s="215" t="s">
        <v>924</v>
      </c>
    </row>
    <row r="4" spans="1:6" ht="15">
      <c r="A4" s="28" t="s">
        <v>40</v>
      </c>
      <c r="B4" s="28" t="s">
        <v>148</v>
      </c>
      <c r="C4" s="29" t="s">
        <v>128</v>
      </c>
      <c r="D4" s="28"/>
      <c r="E4" s="133"/>
      <c r="F4" s="30"/>
    </row>
    <row r="5" spans="1:6" ht="12.75">
      <c r="A5" s="31" t="s">
        <v>140</v>
      </c>
      <c r="B5" s="31" t="s">
        <v>148</v>
      </c>
      <c r="C5" s="32" t="s">
        <v>39</v>
      </c>
      <c r="D5" s="31"/>
      <c r="E5" s="134"/>
      <c r="F5" s="33"/>
    </row>
    <row r="6" spans="1:5" ht="12.75">
      <c r="A6" t="s">
        <v>286</v>
      </c>
      <c r="C6" s="25" t="s">
        <v>287</v>
      </c>
      <c r="E6" s="77"/>
    </row>
    <row r="7" spans="2:5" ht="25.5">
      <c r="B7" t="s">
        <v>143</v>
      </c>
      <c r="C7" s="25" t="s">
        <v>571</v>
      </c>
      <c r="E7" s="77"/>
    </row>
    <row r="8" spans="1:6" ht="12.75">
      <c r="A8" s="34" t="s">
        <v>148</v>
      </c>
      <c r="B8" s="34" t="s">
        <v>148</v>
      </c>
      <c r="C8" s="35" t="s">
        <v>62</v>
      </c>
      <c r="D8" s="34">
        <v>100</v>
      </c>
      <c r="E8" s="78"/>
      <c r="F8" s="36">
        <f>D8*E8</f>
        <v>0</v>
      </c>
    </row>
    <row r="9" ht="12.75">
      <c r="E9" s="77"/>
    </row>
    <row r="10" spans="2:5" ht="25.5">
      <c r="B10" t="s">
        <v>5</v>
      </c>
      <c r="C10" s="25" t="s">
        <v>572</v>
      </c>
      <c r="E10" s="77"/>
    </row>
    <row r="11" spans="3:5" ht="12.75">
      <c r="C11" s="25" t="s">
        <v>573</v>
      </c>
      <c r="E11" s="77"/>
    </row>
    <row r="12" spans="1:6" ht="12.75">
      <c r="A12" s="34" t="s">
        <v>148</v>
      </c>
      <c r="B12" s="34" t="s">
        <v>148</v>
      </c>
      <c r="C12" s="35" t="s">
        <v>115</v>
      </c>
      <c r="D12" s="34">
        <v>72</v>
      </c>
      <c r="E12" s="78"/>
      <c r="F12" s="203">
        <f>D12*E12</f>
        <v>0</v>
      </c>
    </row>
    <row r="13" spans="1:6" ht="12.75">
      <c r="A13" s="34"/>
      <c r="B13" s="34"/>
      <c r="C13" s="35"/>
      <c r="D13" s="34"/>
      <c r="E13" s="78"/>
      <c r="F13" s="36"/>
    </row>
    <row r="14" spans="1:5" ht="12.75">
      <c r="A14" t="s">
        <v>120</v>
      </c>
      <c r="C14" s="25" t="s">
        <v>162</v>
      </c>
      <c r="E14" s="77"/>
    </row>
    <row r="15" ht="12.75">
      <c r="E15" s="77"/>
    </row>
    <row r="16" spans="2:5" ht="25.5">
      <c r="B16" t="s">
        <v>89</v>
      </c>
      <c r="C16" s="25" t="s">
        <v>574</v>
      </c>
      <c r="E16" s="77"/>
    </row>
    <row r="17" spans="1:6" ht="12.75">
      <c r="A17" s="34" t="s">
        <v>148</v>
      </c>
      <c r="B17" s="34" t="s">
        <v>148</v>
      </c>
      <c r="C17" s="35" t="s">
        <v>115</v>
      </c>
      <c r="D17" s="34">
        <v>6</v>
      </c>
      <c r="E17" s="78"/>
      <c r="F17" s="203">
        <f>D17*E17</f>
        <v>0</v>
      </c>
    </row>
    <row r="18" ht="12.75">
      <c r="E18" s="77"/>
    </row>
    <row r="19" spans="2:5" ht="38.25">
      <c r="B19" t="s">
        <v>575</v>
      </c>
      <c r="C19" s="25" t="s">
        <v>576</v>
      </c>
      <c r="E19" s="77"/>
    </row>
    <row r="20" spans="3:5" ht="12.75">
      <c r="C20" s="25" t="s">
        <v>577</v>
      </c>
      <c r="E20" s="77"/>
    </row>
    <row r="21" spans="3:5" ht="12.75">
      <c r="C21" s="25" t="s">
        <v>578</v>
      </c>
      <c r="E21" s="77"/>
    </row>
    <row r="22" spans="1:6" ht="12.75">
      <c r="A22" s="34" t="s">
        <v>148</v>
      </c>
      <c r="B22" s="34" t="s">
        <v>148</v>
      </c>
      <c r="C22" s="35" t="s">
        <v>125</v>
      </c>
      <c r="D22" s="34">
        <v>60</v>
      </c>
      <c r="E22" s="78"/>
      <c r="F22" s="36">
        <f>D22*E22</f>
        <v>0</v>
      </c>
    </row>
    <row r="23" spans="1:6" ht="12.75">
      <c r="A23" s="34"/>
      <c r="B23" s="34"/>
      <c r="C23" s="35"/>
      <c r="D23" s="34"/>
      <c r="E23" s="78"/>
      <c r="F23" s="36"/>
    </row>
    <row r="24" spans="1:5" ht="12.75">
      <c r="A24" t="s">
        <v>46</v>
      </c>
      <c r="C24" s="25" t="s">
        <v>146</v>
      </c>
      <c r="E24" s="77"/>
    </row>
    <row r="25" ht="12.75">
      <c r="E25" s="77"/>
    </row>
    <row r="26" spans="2:5" ht="25.5">
      <c r="B26" t="s">
        <v>127</v>
      </c>
      <c r="C26" s="25" t="s">
        <v>297</v>
      </c>
      <c r="E26" s="77"/>
    </row>
    <row r="27" spans="3:5" ht="12.75">
      <c r="C27" s="25" t="s">
        <v>579</v>
      </c>
      <c r="E27" s="77"/>
    </row>
    <row r="28" spans="3:5" ht="12.75">
      <c r="C28" s="25" t="s">
        <v>580</v>
      </c>
      <c r="E28" s="77"/>
    </row>
    <row r="29" spans="3:5" ht="12.75">
      <c r="C29" s="25" t="s">
        <v>581</v>
      </c>
      <c r="E29" s="77"/>
    </row>
    <row r="30" spans="3:5" ht="12.75">
      <c r="C30" s="25" t="s">
        <v>582</v>
      </c>
      <c r="E30" s="77"/>
    </row>
    <row r="31" spans="1:6" ht="12.75">
      <c r="A31" s="34" t="s">
        <v>148</v>
      </c>
      <c r="B31" s="34" t="s">
        <v>148</v>
      </c>
      <c r="C31" s="35" t="s">
        <v>62</v>
      </c>
      <c r="D31" s="34">
        <v>267.5</v>
      </c>
      <c r="E31" s="78"/>
      <c r="F31" s="36">
        <f>D31*E31</f>
        <v>0</v>
      </c>
    </row>
    <row r="32" ht="12.75">
      <c r="E32" s="77"/>
    </row>
    <row r="33" spans="1:5" ht="38.25">
      <c r="A33" t="s">
        <v>142</v>
      </c>
      <c r="B33" t="s">
        <v>163</v>
      </c>
      <c r="C33" s="25" t="s">
        <v>298</v>
      </c>
      <c r="E33" s="77"/>
    </row>
    <row r="34" spans="3:5" ht="15" customHeight="1">
      <c r="C34" s="25" t="s">
        <v>583</v>
      </c>
      <c r="E34" s="77"/>
    </row>
    <row r="35" spans="3:5" ht="12.75">
      <c r="C35" s="25" t="s">
        <v>584</v>
      </c>
      <c r="E35" s="77"/>
    </row>
    <row r="36" spans="3:5" ht="12.75">
      <c r="C36" s="25" t="s">
        <v>585</v>
      </c>
      <c r="E36" s="77"/>
    </row>
    <row r="37" spans="3:5" ht="12.75">
      <c r="C37" s="25" t="s">
        <v>586</v>
      </c>
      <c r="E37" s="77"/>
    </row>
    <row r="38" spans="1:6" ht="12.75">
      <c r="A38" s="34" t="s">
        <v>148</v>
      </c>
      <c r="B38" s="34" t="s">
        <v>148</v>
      </c>
      <c r="C38" s="35" t="s">
        <v>144</v>
      </c>
      <c r="D38" s="34">
        <v>153.5</v>
      </c>
      <c r="E38" s="78"/>
      <c r="F38" s="36">
        <f>D38*E38</f>
        <v>0</v>
      </c>
    </row>
    <row r="39" ht="12.75">
      <c r="E39" s="77"/>
    </row>
    <row r="40" spans="2:5" ht="38.25">
      <c r="B40" t="s">
        <v>164</v>
      </c>
      <c r="C40" s="25" t="s">
        <v>299</v>
      </c>
      <c r="E40" s="77"/>
    </row>
    <row r="41" spans="3:5" ht="12.75">
      <c r="C41" s="25" t="s">
        <v>587</v>
      </c>
      <c r="E41" s="77"/>
    </row>
    <row r="42" spans="3:5" ht="12.75">
      <c r="C42" s="25" t="s">
        <v>588</v>
      </c>
      <c r="E42" s="77"/>
    </row>
    <row r="43" spans="3:5" ht="25.5">
      <c r="C43" s="25" t="s">
        <v>589</v>
      </c>
      <c r="E43" s="77"/>
    </row>
    <row r="44" spans="3:5" ht="12.75">
      <c r="C44" s="25" t="s">
        <v>590</v>
      </c>
      <c r="E44" s="77"/>
    </row>
    <row r="45" spans="1:6" ht="12.75">
      <c r="A45" s="34" t="s">
        <v>148</v>
      </c>
      <c r="B45" s="34" t="s">
        <v>148</v>
      </c>
      <c r="C45" s="35" t="s">
        <v>144</v>
      </c>
      <c r="D45" s="34">
        <v>180.1</v>
      </c>
      <c r="E45" s="78"/>
      <c r="F45" s="36">
        <f>D45*E45</f>
        <v>0</v>
      </c>
    </row>
    <row r="46" spans="1:6" ht="12.75">
      <c r="A46" s="34"/>
      <c r="B46" s="34"/>
      <c r="C46" s="35"/>
      <c r="D46" s="34"/>
      <c r="E46" s="78"/>
      <c r="F46" s="36"/>
    </row>
    <row r="47" spans="1:6" ht="12.75">
      <c r="A47" s="37"/>
      <c r="B47" s="37"/>
      <c r="C47" s="38" t="s">
        <v>18</v>
      </c>
      <c r="D47" s="37" t="s">
        <v>148</v>
      </c>
      <c r="E47" s="135"/>
      <c r="F47" s="40">
        <f>SUM(F4:F46)</f>
        <v>0</v>
      </c>
    </row>
    <row r="48" spans="1:6" ht="15">
      <c r="A48" s="28" t="s">
        <v>141</v>
      </c>
      <c r="B48" s="28" t="s">
        <v>148</v>
      </c>
      <c r="C48" s="29" t="s">
        <v>98</v>
      </c>
      <c r="D48" s="28"/>
      <c r="E48" s="133"/>
      <c r="F48" s="30"/>
    </row>
    <row r="49" spans="1:6" ht="12.75">
      <c r="A49" s="31" t="s">
        <v>112</v>
      </c>
      <c r="B49" s="31" t="s">
        <v>148</v>
      </c>
      <c r="C49" s="32" t="s">
        <v>29</v>
      </c>
      <c r="D49" s="31"/>
      <c r="E49" s="134"/>
      <c r="F49" s="33"/>
    </row>
    <row r="50" ht="12.75">
      <c r="E50" s="77"/>
    </row>
    <row r="51" spans="2:5" ht="24" customHeight="1">
      <c r="B51" t="s">
        <v>288</v>
      </c>
      <c r="C51" s="25" t="s">
        <v>591</v>
      </c>
      <c r="E51" s="77"/>
    </row>
    <row r="52" spans="3:5" ht="12.75">
      <c r="C52" s="25" t="s">
        <v>592</v>
      </c>
      <c r="E52" s="77"/>
    </row>
    <row r="53" spans="3:5" ht="12.75">
      <c r="C53" s="25" t="s">
        <v>593</v>
      </c>
      <c r="E53" s="77"/>
    </row>
    <row r="54" spans="1:6" ht="12.75">
      <c r="A54" s="34" t="s">
        <v>148</v>
      </c>
      <c r="B54" s="34" t="s">
        <v>148</v>
      </c>
      <c r="C54" s="35" t="s">
        <v>144</v>
      </c>
      <c r="D54" s="34">
        <v>100</v>
      </c>
      <c r="E54" s="78"/>
      <c r="F54" s="36">
        <f>D54*E54</f>
        <v>0</v>
      </c>
    </row>
    <row r="55" spans="1:6" ht="12.75">
      <c r="A55" s="34"/>
      <c r="B55" s="34"/>
      <c r="C55" s="35"/>
      <c r="D55" s="34"/>
      <c r="E55" s="78"/>
      <c r="F55" s="36"/>
    </row>
    <row r="56" spans="1:6" ht="25.5">
      <c r="A56" s="31" t="s">
        <v>81</v>
      </c>
      <c r="B56" s="31" t="s">
        <v>148</v>
      </c>
      <c r="C56" s="32" t="s">
        <v>77</v>
      </c>
      <c r="D56" s="31"/>
      <c r="E56" s="134"/>
      <c r="F56" s="33"/>
    </row>
    <row r="57" ht="12.75">
      <c r="E57" s="77"/>
    </row>
    <row r="58" spans="2:5" ht="14.25" customHeight="1">
      <c r="B58" t="s">
        <v>594</v>
      </c>
      <c r="C58" s="25" t="s">
        <v>595</v>
      </c>
      <c r="E58" s="77"/>
    </row>
    <row r="59" spans="1:6" ht="12.75">
      <c r="A59" s="34" t="s">
        <v>148</v>
      </c>
      <c r="B59" s="34" t="s">
        <v>148</v>
      </c>
      <c r="C59" s="35" t="s">
        <v>144</v>
      </c>
      <c r="D59" s="34">
        <v>100</v>
      </c>
      <c r="E59" s="78"/>
      <c r="F59" s="36">
        <f>D59*E59</f>
        <v>0</v>
      </c>
    </row>
    <row r="60" spans="1:6" ht="12.75">
      <c r="A60" s="34"/>
      <c r="B60" s="34"/>
      <c r="C60" s="35"/>
      <c r="D60" s="34"/>
      <c r="E60" s="78"/>
      <c r="F60" s="36"/>
    </row>
    <row r="61" spans="1:6" ht="12.75">
      <c r="A61" s="37"/>
      <c r="B61" s="37"/>
      <c r="C61" s="38" t="s">
        <v>123</v>
      </c>
      <c r="D61" s="37" t="s">
        <v>148</v>
      </c>
      <c r="E61" s="135"/>
      <c r="F61" s="40">
        <f>SUM(F48:F59)</f>
        <v>0</v>
      </c>
    </row>
    <row r="62" spans="1:6" ht="15">
      <c r="A62" s="28" t="s">
        <v>45</v>
      </c>
      <c r="B62" s="28" t="s">
        <v>148</v>
      </c>
      <c r="C62" s="29" t="s">
        <v>88</v>
      </c>
      <c r="D62" s="28"/>
      <c r="E62" s="133"/>
      <c r="F62" s="30"/>
    </row>
    <row r="63" spans="1:6" ht="12.75">
      <c r="A63" s="31" t="s">
        <v>3</v>
      </c>
      <c r="B63" s="31" t="s">
        <v>148</v>
      </c>
      <c r="C63" s="32" t="s">
        <v>11</v>
      </c>
      <c r="D63" s="31"/>
      <c r="E63" s="134"/>
      <c r="F63" s="33"/>
    </row>
    <row r="64" ht="12.75">
      <c r="E64" s="77"/>
    </row>
    <row r="65" spans="2:5" ht="12.75">
      <c r="B65" t="s">
        <v>596</v>
      </c>
      <c r="C65" s="25" t="s">
        <v>597</v>
      </c>
      <c r="E65" s="77"/>
    </row>
    <row r="66" spans="3:5" ht="12.75">
      <c r="C66" s="25" t="s">
        <v>598</v>
      </c>
      <c r="E66" s="77"/>
    </row>
    <row r="67" spans="3:5" ht="12.75">
      <c r="C67" s="25" t="s">
        <v>599</v>
      </c>
      <c r="E67" s="77"/>
    </row>
    <row r="68" spans="1:6" ht="12.75">
      <c r="A68" s="34" t="s">
        <v>148</v>
      </c>
      <c r="B68" s="34" t="s">
        <v>148</v>
      </c>
      <c r="C68" s="35" t="s">
        <v>62</v>
      </c>
      <c r="D68" s="34">
        <v>189</v>
      </c>
      <c r="E68" s="78"/>
      <c r="F68" s="36">
        <f>D68*E68</f>
        <v>0</v>
      </c>
    </row>
    <row r="69" ht="12.75">
      <c r="E69" s="77"/>
    </row>
    <row r="70" spans="2:5" ht="25.5">
      <c r="B70" t="s">
        <v>143</v>
      </c>
      <c r="C70" s="25" t="s">
        <v>600</v>
      </c>
      <c r="E70" s="77"/>
    </row>
    <row r="71" spans="3:5" ht="12.75">
      <c r="C71" s="25" t="s">
        <v>599</v>
      </c>
      <c r="E71" s="77"/>
    </row>
    <row r="72" spans="1:6" ht="12.75">
      <c r="A72" s="34" t="s">
        <v>148</v>
      </c>
      <c r="B72" s="34" t="s">
        <v>148</v>
      </c>
      <c r="C72" s="35" t="s">
        <v>62</v>
      </c>
      <c r="D72" s="34">
        <v>189</v>
      </c>
      <c r="E72" s="78"/>
      <c r="F72" s="36">
        <f>D72*E72</f>
        <v>0</v>
      </c>
    </row>
    <row r="73" spans="1:6" ht="12.75">
      <c r="A73" s="34"/>
      <c r="B73" s="34"/>
      <c r="C73" s="35"/>
      <c r="D73" s="34"/>
      <c r="E73" s="78"/>
      <c r="F73" s="36"/>
    </row>
    <row r="74" spans="1:6" ht="12.75">
      <c r="A74" s="37"/>
      <c r="B74" s="37"/>
      <c r="C74" s="38" t="s">
        <v>132</v>
      </c>
      <c r="D74" s="37" t="s">
        <v>148</v>
      </c>
      <c r="E74" s="135" t="s">
        <v>148</v>
      </c>
      <c r="F74" s="40">
        <f>SUM(F64:F72)</f>
        <v>0</v>
      </c>
    </row>
    <row r="75" ht="12.75">
      <c r="E75" s="77"/>
    </row>
    <row r="76" ht="12.75">
      <c r="E76" s="77"/>
    </row>
    <row r="77" ht="12.75">
      <c r="E77" s="77"/>
    </row>
    <row r="78" ht="12.75">
      <c r="E78" s="77"/>
    </row>
    <row r="79" ht="12.75">
      <c r="E79" s="77"/>
    </row>
    <row r="82" spans="3:4" ht="12.75">
      <c r="C82"/>
      <c r="D82" s="65"/>
    </row>
    <row r="83" spans="2:4" ht="15.75">
      <c r="B83" s="310" t="s">
        <v>93</v>
      </c>
      <c r="C83" s="310"/>
      <c r="D83" s="310"/>
    </row>
    <row r="84" spans="2:6" s="136" customFormat="1" ht="12.75">
      <c r="B84" s="137"/>
      <c r="C84" s="137"/>
      <c r="D84" s="138"/>
      <c r="E84" s="26"/>
      <c r="F84" s="139"/>
    </row>
    <row r="85" spans="4:6" s="136" customFormat="1" ht="12.75">
      <c r="D85" s="139"/>
      <c r="E85" s="26"/>
      <c r="F85" s="139"/>
    </row>
    <row r="86" spans="4:6" s="136" customFormat="1" ht="12.75">
      <c r="D86" s="139"/>
      <c r="E86" s="26"/>
      <c r="F86" s="139"/>
    </row>
    <row r="87" spans="2:6" ht="15">
      <c r="B87" s="3" t="s">
        <v>40</v>
      </c>
      <c r="C87" s="73" t="s">
        <v>128</v>
      </c>
      <c r="D87" s="308">
        <f>F47</f>
        <v>0</v>
      </c>
      <c r="E87" s="308"/>
      <c r="F87" s="308"/>
    </row>
    <row r="88" spans="2:6" ht="15">
      <c r="B88" s="3" t="s">
        <v>141</v>
      </c>
      <c r="C88" s="73" t="s">
        <v>98</v>
      </c>
      <c r="D88" s="308">
        <f>F61</f>
        <v>0</v>
      </c>
      <c r="E88" s="308"/>
      <c r="F88" s="308"/>
    </row>
    <row r="89" spans="2:6" ht="15">
      <c r="B89" s="3" t="s">
        <v>45</v>
      </c>
      <c r="C89" s="73" t="s">
        <v>88</v>
      </c>
      <c r="D89" s="308">
        <f>F74</f>
        <v>0</v>
      </c>
      <c r="E89" s="308"/>
      <c r="F89" s="308"/>
    </row>
    <row r="90" spans="2:6" ht="13.5" thickBot="1">
      <c r="B90" s="6"/>
      <c r="C90" s="1"/>
      <c r="D90" s="66"/>
      <c r="E90" s="66"/>
      <c r="F90" s="66"/>
    </row>
    <row r="91" spans="2:6" ht="16.5" thickTop="1">
      <c r="B91" s="5" t="s">
        <v>101</v>
      </c>
      <c r="C91"/>
      <c r="D91" s="307">
        <f>SUM(D87:F90)</f>
        <v>0</v>
      </c>
      <c r="E91" s="307"/>
      <c r="F91" s="307"/>
    </row>
    <row r="92" spans="2:6" ht="13.5" thickBot="1">
      <c r="B92" s="7" t="s">
        <v>121</v>
      </c>
      <c r="C92" s="1"/>
      <c r="D92" s="311">
        <f>0.22*D91</f>
        <v>0</v>
      </c>
      <c r="E92" s="311"/>
      <c r="F92" s="311"/>
    </row>
    <row r="93" spans="2:6" ht="16.5" thickTop="1">
      <c r="B93" s="45" t="s">
        <v>106</v>
      </c>
      <c r="C93" s="2"/>
      <c r="D93" s="307">
        <f>D91+D92</f>
        <v>0</v>
      </c>
      <c r="E93" s="307"/>
      <c r="F93" s="307"/>
    </row>
  </sheetData>
  <sheetProtection/>
  <mergeCells count="8">
    <mergeCell ref="D93:F93"/>
    <mergeCell ref="D88:F88"/>
    <mergeCell ref="D89:F89"/>
    <mergeCell ref="A1:F1"/>
    <mergeCell ref="B83:D83"/>
    <mergeCell ref="D87:F87"/>
    <mergeCell ref="D91:F91"/>
    <mergeCell ref="D92:F92"/>
  </mergeCells>
  <printOptions/>
  <pageMargins left="0.7" right="0.7" top="0.75" bottom="0.75" header="0.3" footer="0.3"/>
  <pageSetup fitToHeight="0"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F133"/>
  <sheetViews>
    <sheetView view="pageBreakPreview" zoomScale="130" zoomScaleSheetLayoutView="130" zoomScalePageLayoutView="0" workbookViewId="0" topLeftCell="A67">
      <selection activeCell="D15" sqref="D15"/>
    </sheetView>
  </sheetViews>
  <sheetFormatPr defaultColWidth="9.00390625" defaultRowHeight="12.75"/>
  <cols>
    <col min="1" max="1" width="6.125" style="46" customWidth="1"/>
    <col min="2" max="2" width="31.75390625" style="48" customWidth="1"/>
    <col min="3" max="3" width="9.125" style="48" customWidth="1"/>
    <col min="4" max="5" width="13.25390625" style="49" customWidth="1"/>
    <col min="6" max="6" width="13.75390625" style="49" customWidth="1"/>
    <col min="7" max="16384" width="9.125" style="50" customWidth="1"/>
  </cols>
  <sheetData>
    <row r="1" spans="1:6" ht="20.25">
      <c r="A1" s="312" t="s">
        <v>525</v>
      </c>
      <c r="B1" s="312"/>
      <c r="C1" s="312"/>
      <c r="D1" s="312"/>
      <c r="E1" s="312"/>
      <c r="F1" s="312"/>
    </row>
    <row r="3" ht="12.75">
      <c r="B3" s="47"/>
    </row>
    <row r="4" ht="12.75">
      <c r="B4" s="47"/>
    </row>
    <row r="5" spans="1:6" ht="12.75">
      <c r="A5" s="51" t="s">
        <v>165</v>
      </c>
      <c r="B5" s="52" t="s">
        <v>166</v>
      </c>
      <c r="C5" s="52"/>
      <c r="D5" s="53"/>
      <c r="E5" s="54"/>
      <c r="F5" s="54"/>
    </row>
    <row r="6" spans="1:6" ht="13.5">
      <c r="A6" s="51"/>
      <c r="B6" s="80" t="s">
        <v>167</v>
      </c>
      <c r="C6" s="52"/>
      <c r="D6" s="53"/>
      <c r="E6" s="54"/>
      <c r="F6" s="54"/>
    </row>
    <row r="7" spans="1:6" ht="13.5">
      <c r="A7" s="51"/>
      <c r="B7" s="80" t="s">
        <v>168</v>
      </c>
      <c r="C7" s="52"/>
      <c r="D7" s="54"/>
      <c r="E7" s="54"/>
      <c r="F7" s="54"/>
    </row>
    <row r="8" spans="1:6" ht="13.5">
      <c r="A8" s="51"/>
      <c r="B8" s="80" t="s">
        <v>169</v>
      </c>
      <c r="C8" s="52"/>
      <c r="D8" s="54"/>
      <c r="E8" s="54"/>
      <c r="F8" s="54"/>
    </row>
    <row r="9" ht="12.75">
      <c r="B9" s="47"/>
    </row>
    <row r="10" spans="2:6" ht="12.75">
      <c r="B10" s="47"/>
      <c r="C10" s="210" t="s">
        <v>921</v>
      </c>
      <c r="D10" s="211" t="s">
        <v>922</v>
      </c>
      <c r="E10" s="211" t="s">
        <v>923</v>
      </c>
      <c r="F10" s="211" t="s">
        <v>924</v>
      </c>
    </row>
    <row r="11" spans="1:2" ht="12.75">
      <c r="A11" s="55" t="s">
        <v>170</v>
      </c>
      <c r="B11" s="47" t="s">
        <v>128</v>
      </c>
    </row>
    <row r="12" spans="1:6" ht="12.75">
      <c r="A12" s="51"/>
      <c r="B12" s="52"/>
      <c r="C12" s="52"/>
      <c r="D12" s="54"/>
      <c r="E12" s="54"/>
      <c r="F12" s="54"/>
    </row>
    <row r="13" spans="1:6" ht="12.75">
      <c r="A13" s="51"/>
      <c r="B13" s="52" t="s">
        <v>171</v>
      </c>
      <c r="C13" s="52"/>
      <c r="D13" s="54"/>
      <c r="E13" s="54"/>
      <c r="F13" s="54"/>
    </row>
    <row r="14" spans="1:6" ht="12.75">
      <c r="A14" s="51" t="s">
        <v>172</v>
      </c>
      <c r="B14" s="52" t="s">
        <v>173</v>
      </c>
      <c r="C14" s="52"/>
      <c r="D14" s="54"/>
      <c r="E14" s="54"/>
      <c r="F14" s="54"/>
    </row>
    <row r="15" spans="1:6" ht="12.75">
      <c r="A15" s="51"/>
      <c r="B15" s="52" t="s">
        <v>174</v>
      </c>
      <c r="C15" s="52" t="s">
        <v>82</v>
      </c>
      <c r="D15" s="54">
        <v>0.16</v>
      </c>
      <c r="E15" s="54"/>
      <c r="F15" s="54">
        <f>D15*E15</f>
        <v>0</v>
      </c>
    </row>
    <row r="16" spans="1:6" ht="12.75">
      <c r="A16" s="51"/>
      <c r="B16" s="52"/>
      <c r="C16" s="52"/>
      <c r="D16" s="54"/>
      <c r="E16" s="54"/>
      <c r="F16" s="54"/>
    </row>
    <row r="17" spans="1:6" ht="12.75">
      <c r="A17" s="51"/>
      <c r="B17" s="52" t="s">
        <v>175</v>
      </c>
      <c r="C17" s="52"/>
      <c r="D17" s="54"/>
      <c r="E17" s="54"/>
      <c r="F17" s="54"/>
    </row>
    <row r="18" spans="1:6" ht="12.75">
      <c r="A18" s="51" t="s">
        <v>176</v>
      </c>
      <c r="B18" s="52" t="s">
        <v>177</v>
      </c>
      <c r="C18" s="52"/>
      <c r="D18" s="54"/>
      <c r="E18" s="54"/>
      <c r="F18" s="54"/>
    </row>
    <row r="19" spans="1:6" ht="12.75">
      <c r="A19" s="51"/>
      <c r="B19" s="52" t="s">
        <v>178</v>
      </c>
      <c r="C19" s="52" t="s">
        <v>115</v>
      </c>
      <c r="D19" s="54">
        <v>8</v>
      </c>
      <c r="E19" s="54"/>
      <c r="F19" s="54">
        <f>D19*E19</f>
        <v>0</v>
      </c>
    </row>
    <row r="20" spans="1:6" ht="13.5" thickBot="1">
      <c r="A20" s="51"/>
      <c r="B20" s="52"/>
      <c r="C20" s="52"/>
      <c r="D20" s="54"/>
      <c r="E20" s="54"/>
      <c r="F20" s="54"/>
    </row>
    <row r="21" spans="1:6" ht="13.5" thickBot="1">
      <c r="A21" s="55"/>
      <c r="B21" s="56" t="s">
        <v>179</v>
      </c>
      <c r="C21" s="57"/>
      <c r="D21" s="58"/>
      <c r="E21" s="58"/>
      <c r="F21" s="59">
        <f>SUM(F11:F20)</f>
        <v>0</v>
      </c>
    </row>
    <row r="22" spans="1:6" ht="12.75">
      <c r="A22" s="55"/>
      <c r="B22" s="52"/>
      <c r="F22" s="54"/>
    </row>
    <row r="23" spans="1:6" ht="12.75">
      <c r="A23" s="55" t="s">
        <v>180</v>
      </c>
      <c r="B23" s="47" t="s">
        <v>218</v>
      </c>
      <c r="F23" s="54"/>
    </row>
    <row r="24" spans="1:6" ht="12.75">
      <c r="A24" s="55"/>
      <c r="B24" s="47"/>
      <c r="F24" s="54"/>
    </row>
    <row r="25" spans="1:6" ht="12.75">
      <c r="A25" s="51"/>
      <c r="B25" s="52" t="s">
        <v>219</v>
      </c>
      <c r="C25" s="52"/>
      <c r="D25" s="54"/>
      <c r="E25" s="54"/>
      <c r="F25" s="54"/>
    </row>
    <row r="26" spans="1:6" ht="12.75">
      <c r="A26" s="51" t="s">
        <v>183</v>
      </c>
      <c r="B26" s="52" t="s">
        <v>220</v>
      </c>
      <c r="C26" s="52"/>
      <c r="D26" s="54"/>
      <c r="E26" s="54"/>
      <c r="F26" s="54"/>
    </row>
    <row r="27" spans="1:6" ht="12.75">
      <c r="A27" s="51"/>
      <c r="B27" s="52" t="s">
        <v>221</v>
      </c>
      <c r="C27" s="50"/>
      <c r="D27" s="50"/>
      <c r="E27" s="50"/>
      <c r="F27" s="50"/>
    </row>
    <row r="28" spans="1:6" ht="12.75">
      <c r="A28" s="51"/>
      <c r="B28" s="50" t="s">
        <v>202</v>
      </c>
      <c r="C28" s="52" t="s">
        <v>144</v>
      </c>
      <c r="D28" s="54">
        <v>141</v>
      </c>
      <c r="E28" s="54"/>
      <c r="F28" s="54">
        <f>D28*E28</f>
        <v>0</v>
      </c>
    </row>
    <row r="29" spans="1:6" ht="12.75">
      <c r="A29" s="51"/>
      <c r="B29" s="52"/>
      <c r="C29" s="52"/>
      <c r="D29" s="54"/>
      <c r="E29" s="54"/>
      <c r="F29" s="54"/>
    </row>
    <row r="30" spans="1:6" ht="12.75">
      <c r="A30" s="51"/>
      <c r="B30" s="52" t="s">
        <v>222</v>
      </c>
      <c r="C30" s="52"/>
      <c r="D30" s="54"/>
      <c r="E30" s="54"/>
      <c r="F30" s="54"/>
    </row>
    <row r="31" spans="1:6" ht="12.75">
      <c r="A31" s="51" t="s">
        <v>188</v>
      </c>
      <c r="B31" s="52" t="s">
        <v>302</v>
      </c>
      <c r="C31" s="52"/>
      <c r="D31" s="54"/>
      <c r="E31" s="54"/>
      <c r="F31" s="54"/>
    </row>
    <row r="32" spans="1:6" ht="12.75">
      <c r="A32" s="51"/>
      <c r="B32" s="52" t="s">
        <v>223</v>
      </c>
      <c r="C32" s="50"/>
      <c r="D32" s="50"/>
      <c r="E32" s="50"/>
      <c r="F32" s="50"/>
    </row>
    <row r="33" spans="1:6" ht="12.75">
      <c r="A33" s="51"/>
      <c r="B33" s="50" t="s">
        <v>202</v>
      </c>
      <c r="C33" s="52" t="s">
        <v>144</v>
      </c>
      <c r="D33" s="54">
        <v>42</v>
      </c>
      <c r="E33" s="54"/>
      <c r="F33" s="54">
        <f>D33*E33</f>
        <v>0</v>
      </c>
    </row>
    <row r="34" spans="1:6" ht="12.75">
      <c r="A34" s="51"/>
      <c r="B34" s="50"/>
      <c r="C34" s="52"/>
      <c r="D34" s="54"/>
      <c r="E34" s="54"/>
      <c r="F34" s="54"/>
    </row>
    <row r="35" spans="1:6" ht="12.75">
      <c r="A35" s="51"/>
      <c r="B35" s="52" t="s">
        <v>304</v>
      </c>
      <c r="C35" s="52"/>
      <c r="D35" s="64"/>
      <c r="E35" s="54"/>
      <c r="F35" s="54"/>
    </row>
    <row r="36" spans="1:6" ht="12.75">
      <c r="A36" s="51" t="s">
        <v>224</v>
      </c>
      <c r="B36" s="52" t="s">
        <v>300</v>
      </c>
      <c r="C36" s="52"/>
      <c r="D36" s="64"/>
      <c r="E36" s="54"/>
      <c r="F36" s="54"/>
    </row>
    <row r="37" spans="1:6" ht="12.75">
      <c r="A37" s="51"/>
      <c r="B37" s="52" t="s">
        <v>450</v>
      </c>
      <c r="C37" s="52" t="s">
        <v>144</v>
      </c>
      <c r="D37" s="49">
        <v>616</v>
      </c>
      <c r="E37" s="54"/>
      <c r="F37" s="54">
        <f>D37*E37</f>
        <v>0</v>
      </c>
    </row>
    <row r="38" spans="1:6" ht="13.5" thickBot="1">
      <c r="A38" s="51"/>
      <c r="B38" s="50"/>
      <c r="C38" s="52"/>
      <c r="D38" s="53"/>
      <c r="E38" s="54"/>
      <c r="F38" s="54"/>
    </row>
    <row r="39" spans="1:6" ht="13.5" thickBot="1">
      <c r="A39" s="55"/>
      <c r="B39" s="56" t="s">
        <v>231</v>
      </c>
      <c r="C39" s="57"/>
      <c r="D39" s="58"/>
      <c r="E39" s="58"/>
      <c r="F39" s="59">
        <f>SUM(F23:F38)</f>
        <v>0</v>
      </c>
    </row>
    <row r="40" spans="1:6" ht="12.75">
      <c r="A40" s="55"/>
      <c r="B40" s="52"/>
      <c r="F40" s="54"/>
    </row>
    <row r="41" spans="1:6" ht="12.75">
      <c r="A41" s="55" t="s">
        <v>190</v>
      </c>
      <c r="B41" s="47" t="s">
        <v>31</v>
      </c>
      <c r="F41" s="54"/>
    </row>
    <row r="42" spans="1:6" ht="12.75">
      <c r="A42" s="51"/>
      <c r="B42" s="52"/>
      <c r="C42" s="52"/>
      <c r="E42" s="54"/>
      <c r="F42" s="54"/>
    </row>
    <row r="43" spans="1:6" ht="12.75">
      <c r="A43" s="51"/>
      <c r="B43" s="52" t="s">
        <v>232</v>
      </c>
      <c r="C43" s="52"/>
      <c r="D43" s="64"/>
      <c r="E43" s="54"/>
      <c r="F43" s="54"/>
    </row>
    <row r="44" spans="1:6" ht="12.75">
      <c r="A44" s="51" t="s">
        <v>192</v>
      </c>
      <c r="B44" s="52" t="s">
        <v>233</v>
      </c>
      <c r="C44" s="52"/>
      <c r="D44" s="64"/>
      <c r="E44" s="54"/>
      <c r="F44" s="54"/>
    </row>
    <row r="45" spans="1:6" ht="12.75">
      <c r="A45" s="51"/>
      <c r="B45" s="52" t="s">
        <v>234</v>
      </c>
      <c r="C45" s="52"/>
      <c r="D45" s="64"/>
      <c r="E45" s="54"/>
      <c r="F45" s="54"/>
    </row>
    <row r="46" spans="1:6" ht="12.75">
      <c r="A46" s="51"/>
      <c r="B46" s="52" t="s">
        <v>511</v>
      </c>
      <c r="C46" s="52" t="s">
        <v>144</v>
      </c>
      <c r="D46" s="49">
        <v>171</v>
      </c>
      <c r="E46" s="54"/>
      <c r="F46" s="54">
        <f>D46*E46</f>
        <v>0</v>
      </c>
    </row>
    <row r="47" spans="1:6" ht="12.75">
      <c r="A47" s="51"/>
      <c r="B47" s="52"/>
      <c r="C47" s="52"/>
      <c r="E47" s="54"/>
      <c r="F47" s="54"/>
    </row>
    <row r="48" spans="1:6" ht="12.75">
      <c r="A48" s="51"/>
      <c r="B48" s="52" t="s">
        <v>512</v>
      </c>
      <c r="C48" s="52"/>
      <c r="D48" s="64"/>
      <c r="E48" s="54"/>
      <c r="F48" s="54"/>
    </row>
    <row r="49" spans="1:6" ht="12.75">
      <c r="A49" s="51" t="s">
        <v>235</v>
      </c>
      <c r="B49" s="52" t="s">
        <v>236</v>
      </c>
      <c r="C49" s="52"/>
      <c r="D49" s="64"/>
      <c r="E49" s="54"/>
      <c r="F49" s="54"/>
    </row>
    <row r="50" spans="1:6" ht="12.75">
      <c r="A50" s="51"/>
      <c r="B50" s="52" t="s">
        <v>237</v>
      </c>
      <c r="C50" s="52"/>
      <c r="D50" s="64"/>
      <c r="E50" s="54"/>
      <c r="F50" s="54"/>
    </row>
    <row r="51" spans="1:6" ht="12.75">
      <c r="A51" s="51"/>
      <c r="B51" s="52" t="s">
        <v>238</v>
      </c>
      <c r="C51" s="52"/>
      <c r="D51" s="64"/>
      <c r="E51" s="54"/>
      <c r="F51" s="54"/>
    </row>
    <row r="52" spans="1:6" ht="12.75">
      <c r="A52" s="51"/>
      <c r="B52" s="52" t="s">
        <v>239</v>
      </c>
      <c r="C52" s="52"/>
      <c r="E52" s="54"/>
      <c r="F52" s="54"/>
    </row>
    <row r="53" spans="1:6" ht="12.75">
      <c r="A53" s="51"/>
      <c r="B53" s="52" t="s">
        <v>513</v>
      </c>
      <c r="C53" s="52" t="s">
        <v>62</v>
      </c>
      <c r="D53" s="49">
        <v>301</v>
      </c>
      <c r="E53" s="54"/>
      <c r="F53" s="54">
        <f>D53*E53</f>
        <v>0</v>
      </c>
    </row>
    <row r="54" spans="1:6" ht="13.5" thickBot="1">
      <c r="A54" s="51"/>
      <c r="B54" s="52"/>
      <c r="C54" s="52"/>
      <c r="E54" s="54"/>
      <c r="F54" s="54"/>
    </row>
    <row r="55" spans="1:6" s="72" customFormat="1" ht="13.5" thickBot="1">
      <c r="A55" s="55"/>
      <c r="B55" s="56" t="s">
        <v>244</v>
      </c>
      <c r="C55" s="57"/>
      <c r="D55" s="58"/>
      <c r="E55" s="58"/>
      <c r="F55" s="59">
        <f>SUM(F41:F54)</f>
        <v>0</v>
      </c>
    </row>
    <row r="56" spans="1:6" s="72" customFormat="1" ht="12.75">
      <c r="A56" s="55"/>
      <c r="B56" s="52"/>
      <c r="C56" s="48"/>
      <c r="D56" s="49"/>
      <c r="E56" s="49"/>
      <c r="F56" s="54"/>
    </row>
    <row r="57" spans="1:6" s="142" customFormat="1" ht="12.75">
      <c r="A57" s="55" t="s">
        <v>245</v>
      </c>
      <c r="B57" s="47" t="s">
        <v>181</v>
      </c>
      <c r="C57" s="52"/>
      <c r="D57" s="54"/>
      <c r="E57" s="54"/>
      <c r="F57" s="54"/>
    </row>
    <row r="58" spans="1:6" s="142" customFormat="1" ht="12.75">
      <c r="A58" s="55"/>
      <c r="B58" s="47"/>
      <c r="C58" s="52"/>
      <c r="D58" s="54"/>
      <c r="E58" s="54"/>
      <c r="F58" s="54"/>
    </row>
    <row r="59" spans="1:6" s="142" customFormat="1" ht="12.75">
      <c r="A59" s="150"/>
      <c r="B59" s="52" t="s">
        <v>182</v>
      </c>
      <c r="C59" s="52"/>
      <c r="D59" s="54"/>
      <c r="E59" s="54"/>
      <c r="F59" s="54"/>
    </row>
    <row r="60" spans="1:6" s="142" customFormat="1" ht="12.75">
      <c r="A60" s="151" t="s">
        <v>246</v>
      </c>
      <c r="B60" s="52" t="s">
        <v>184</v>
      </c>
      <c r="C60" s="52"/>
      <c r="D60" s="54"/>
      <c r="E60" s="54"/>
      <c r="F60" s="54"/>
    </row>
    <row r="61" spans="1:6" s="67" customFormat="1" ht="12.75">
      <c r="A61" s="151"/>
      <c r="B61" s="52" t="s">
        <v>185</v>
      </c>
      <c r="C61" s="52"/>
      <c r="D61" s="54"/>
      <c r="E61" s="54"/>
      <c r="F61" s="54"/>
    </row>
    <row r="62" spans="1:6" s="67" customFormat="1" ht="12.75">
      <c r="A62" s="151"/>
      <c r="B62" s="52" t="s">
        <v>514</v>
      </c>
      <c r="C62" s="52"/>
      <c r="D62" s="54"/>
      <c r="E62" s="54"/>
      <c r="F62" s="54"/>
    </row>
    <row r="63" spans="1:6" s="67" customFormat="1" ht="12.75">
      <c r="A63" s="151"/>
      <c r="B63" s="52" t="s">
        <v>186</v>
      </c>
      <c r="C63" s="52"/>
      <c r="D63" s="54"/>
      <c r="E63" s="54"/>
      <c r="F63" s="54"/>
    </row>
    <row r="64" spans="1:6" s="67" customFormat="1" ht="12.75">
      <c r="A64" s="151"/>
      <c r="B64" s="152" t="s">
        <v>515</v>
      </c>
      <c r="C64" s="84"/>
      <c r="D64" s="84"/>
      <c r="E64" s="84"/>
      <c r="F64" s="84"/>
    </row>
    <row r="65" spans="1:6" s="67" customFormat="1" ht="12.75">
      <c r="A65" s="151"/>
      <c r="B65" s="152" t="s">
        <v>516</v>
      </c>
      <c r="C65" s="52" t="s">
        <v>187</v>
      </c>
      <c r="D65" s="54">
        <v>200</v>
      </c>
      <c r="E65" s="54"/>
      <c r="F65" s="54">
        <f>D65*E65</f>
        <v>0</v>
      </c>
    </row>
    <row r="66" spans="1:6" s="67" customFormat="1" ht="12.75">
      <c r="A66" s="151"/>
      <c r="B66" s="152"/>
      <c r="C66" s="52"/>
      <c r="D66" s="54"/>
      <c r="E66" s="54"/>
      <c r="F66" s="54"/>
    </row>
    <row r="67" spans="1:6" s="67" customFormat="1" ht="12.75">
      <c r="A67" s="151"/>
      <c r="B67" s="52" t="s">
        <v>517</v>
      </c>
      <c r="C67" s="52"/>
      <c r="D67" s="54"/>
      <c r="E67" s="54"/>
      <c r="F67" s="54"/>
    </row>
    <row r="68" spans="1:6" s="67" customFormat="1" ht="12.75">
      <c r="A68" s="151" t="s">
        <v>518</v>
      </c>
      <c r="B68" s="52" t="s">
        <v>519</v>
      </c>
      <c r="C68" s="52"/>
      <c r="D68" s="54"/>
      <c r="E68" s="54"/>
      <c r="F68" s="54"/>
    </row>
    <row r="69" spans="1:6" s="67" customFormat="1" ht="12.75">
      <c r="A69" s="151"/>
      <c r="B69" s="52" t="s">
        <v>520</v>
      </c>
      <c r="C69" s="52"/>
      <c r="D69" s="54"/>
      <c r="E69" s="54"/>
      <c r="F69" s="54"/>
    </row>
    <row r="70" spans="1:6" s="67" customFormat="1" ht="12.75">
      <c r="A70" s="151"/>
      <c r="B70" s="52" t="s">
        <v>521</v>
      </c>
      <c r="C70" s="52" t="s">
        <v>187</v>
      </c>
      <c r="D70" s="54">
        <v>15</v>
      </c>
      <c r="E70" s="54"/>
      <c r="F70" s="54">
        <f>D70*E70</f>
        <v>0</v>
      </c>
    </row>
    <row r="71" spans="1:6" s="67" customFormat="1" ht="13.5" thickBot="1">
      <c r="A71" s="55"/>
      <c r="B71" s="47"/>
      <c r="C71" s="52"/>
      <c r="D71" s="54"/>
      <c r="E71" s="54"/>
      <c r="F71" s="54"/>
    </row>
    <row r="72" spans="1:6" s="67" customFormat="1" ht="13.5" thickBot="1">
      <c r="A72" s="55"/>
      <c r="B72" s="56" t="s">
        <v>189</v>
      </c>
      <c r="C72" s="86"/>
      <c r="D72" s="153"/>
      <c r="E72" s="153"/>
      <c r="F72" s="59">
        <f>SUM(F57:F71)</f>
        <v>0</v>
      </c>
    </row>
    <row r="73" spans="1:6" s="67" customFormat="1" ht="12.75">
      <c r="A73" s="55"/>
      <c r="B73" s="52"/>
      <c r="C73" s="52"/>
      <c r="D73" s="54"/>
      <c r="E73" s="54"/>
      <c r="F73" s="54"/>
    </row>
    <row r="74" spans="1:6" s="67" customFormat="1" ht="12.75">
      <c r="A74" s="154" t="s">
        <v>249</v>
      </c>
      <c r="B74" s="155" t="s">
        <v>27</v>
      </c>
      <c r="C74" s="156"/>
      <c r="D74" s="157"/>
      <c r="E74" s="157"/>
      <c r="F74" s="157"/>
    </row>
    <row r="75" spans="1:6" ht="12.75">
      <c r="A75" s="158"/>
      <c r="B75" s="156"/>
      <c r="C75" s="156"/>
      <c r="D75" s="157"/>
      <c r="E75" s="157"/>
      <c r="F75" s="157"/>
    </row>
    <row r="76" spans="1:6" ht="12.75">
      <c r="A76" s="158"/>
      <c r="B76" s="156" t="s">
        <v>191</v>
      </c>
      <c r="C76" s="156"/>
      <c r="D76" s="157"/>
      <c r="E76" s="157"/>
      <c r="F76" s="157"/>
    </row>
    <row r="77" spans="1:6" ht="12.75">
      <c r="A77" s="158" t="s">
        <v>192</v>
      </c>
      <c r="B77" s="156" t="s">
        <v>522</v>
      </c>
      <c r="C77" s="156"/>
      <c r="D77" s="157"/>
      <c r="E77" s="157"/>
      <c r="F77" s="157"/>
    </row>
    <row r="78" spans="1:6" ht="12.75">
      <c r="A78" s="159"/>
      <c r="B78" s="159" t="s">
        <v>523</v>
      </c>
      <c r="C78" s="156" t="s">
        <v>524</v>
      </c>
      <c r="D78" s="157">
        <v>30</v>
      </c>
      <c r="E78" s="157"/>
      <c r="F78" s="157">
        <f>D78*E78</f>
        <v>0</v>
      </c>
    </row>
    <row r="79" spans="1:6" ht="13.5" thickBot="1">
      <c r="A79" s="154"/>
      <c r="B79" s="155"/>
      <c r="C79" s="156"/>
      <c r="D79" s="157"/>
      <c r="E79" s="157"/>
      <c r="F79" s="157"/>
    </row>
    <row r="80" spans="1:6" ht="13.5" thickBot="1">
      <c r="A80" s="154"/>
      <c r="B80" s="160" t="s">
        <v>193</v>
      </c>
      <c r="C80" s="161"/>
      <c r="D80" s="162"/>
      <c r="E80" s="162"/>
      <c r="F80" s="163">
        <f>SUM(F74:F79)</f>
        <v>0</v>
      </c>
    </row>
    <row r="81" spans="1:6" ht="12.75">
      <c r="A81" s="55"/>
      <c r="B81" s="52"/>
      <c r="C81" s="52"/>
      <c r="D81" s="54"/>
      <c r="E81" s="54"/>
      <c r="F81" s="54"/>
    </row>
    <row r="82" spans="1:6" ht="12.75">
      <c r="A82" s="55"/>
      <c r="B82" s="52"/>
      <c r="C82" s="52"/>
      <c r="D82" s="54"/>
      <c r="E82" s="54"/>
      <c r="F82" s="54"/>
    </row>
    <row r="83" spans="1:6" ht="12.75">
      <c r="A83" s="55"/>
      <c r="B83" s="52"/>
      <c r="C83" s="52"/>
      <c r="D83" s="54"/>
      <c r="E83" s="54"/>
      <c r="F83" s="54"/>
    </row>
    <row r="84" spans="1:6" ht="12.75">
      <c r="A84" s="55"/>
      <c r="B84" s="52"/>
      <c r="C84" s="52"/>
      <c r="D84" s="54"/>
      <c r="E84" s="54"/>
      <c r="F84" s="54"/>
    </row>
    <row r="85" spans="1:6" ht="12.75">
      <c r="A85" s="55"/>
      <c r="B85" s="52"/>
      <c r="C85" s="52"/>
      <c r="D85" s="54"/>
      <c r="E85" s="54"/>
      <c r="F85" s="54"/>
    </row>
    <row r="86" spans="1:6" ht="12.75">
      <c r="A86" s="55"/>
      <c r="B86" s="52"/>
      <c r="C86" s="52"/>
      <c r="D86" s="54"/>
      <c r="E86" s="54"/>
      <c r="F86" s="54"/>
    </row>
    <row r="87" spans="1:6" ht="13.5" thickBot="1">
      <c r="A87" s="55"/>
      <c r="B87" s="47"/>
      <c r="C87" s="52"/>
      <c r="D87" s="54"/>
      <c r="E87" s="54"/>
      <c r="F87" s="54"/>
    </row>
    <row r="88" spans="1:6" ht="13.5" thickBot="1">
      <c r="A88" s="55"/>
      <c r="B88" s="205" t="s">
        <v>93</v>
      </c>
      <c r="C88" s="86"/>
      <c r="D88" s="153"/>
      <c r="E88" s="153"/>
      <c r="F88" s="59"/>
    </row>
    <row r="89" spans="1:6" ht="12.75">
      <c r="A89" s="55"/>
      <c r="B89" s="47"/>
      <c r="C89" s="52"/>
      <c r="D89" s="54"/>
      <c r="E89" s="54"/>
      <c r="F89" s="54"/>
    </row>
    <row r="90" spans="1:6" ht="12.75">
      <c r="A90" s="60" t="str">
        <f>A11</f>
        <v>1.00</v>
      </c>
      <c r="B90" s="61" t="str">
        <f>B11</f>
        <v>PREDDELA</v>
      </c>
      <c r="C90" s="52"/>
      <c r="D90" s="54"/>
      <c r="E90" s="54"/>
      <c r="F90" s="54">
        <f>F21</f>
        <v>0</v>
      </c>
    </row>
    <row r="91" spans="1:6" ht="12.75">
      <c r="A91" s="60" t="str">
        <f>A23</f>
        <v>2.00</v>
      </c>
      <c r="B91" s="61" t="str">
        <f>B23</f>
        <v>ZEMELJSKA DELA IN TEMELJENJE</v>
      </c>
      <c r="C91" s="52"/>
      <c r="D91" s="54"/>
      <c r="E91" s="54"/>
      <c r="F91" s="54">
        <f>F39</f>
        <v>0</v>
      </c>
    </row>
    <row r="92" spans="1:6" ht="12.75">
      <c r="A92" s="60" t="str">
        <f>A41</f>
        <v>3.00</v>
      </c>
      <c r="B92" s="61" t="str">
        <f>B41</f>
        <v>VOZIŠČNE KONSTRUKCIJE</v>
      </c>
      <c r="C92" s="52"/>
      <c r="D92" s="54"/>
      <c r="E92" s="54"/>
      <c r="F92" s="54">
        <f>F55</f>
        <v>0</v>
      </c>
    </row>
    <row r="93" spans="1:6" s="141" customFormat="1" ht="12.75">
      <c r="A93" s="60" t="str">
        <f>A57</f>
        <v>4.00</v>
      </c>
      <c r="B93" s="61" t="str">
        <f>B57</f>
        <v>OPREMA</v>
      </c>
      <c r="C93" s="52"/>
      <c r="D93" s="54"/>
      <c r="E93" s="54"/>
      <c r="F93" s="54">
        <f>F72</f>
        <v>0</v>
      </c>
    </row>
    <row r="94" spans="1:6" s="141" customFormat="1" ht="12.75">
      <c r="A94" s="60" t="str">
        <f>A74</f>
        <v>5.00</v>
      </c>
      <c r="B94" s="61" t="str">
        <f>B74</f>
        <v>TUJE STORITVE</v>
      </c>
      <c r="C94" s="52"/>
      <c r="D94" s="54"/>
      <c r="E94" s="54"/>
      <c r="F94" s="54">
        <f>F80</f>
        <v>0</v>
      </c>
    </row>
    <row r="95" spans="1:6" ht="13.5" thickBot="1">
      <c r="A95" s="55"/>
      <c r="B95" s="47"/>
      <c r="C95" s="52"/>
      <c r="D95" s="54"/>
      <c r="E95" s="54"/>
      <c r="F95" s="54"/>
    </row>
    <row r="96" spans="1:6" ht="13.5" thickBot="1">
      <c r="A96" s="55"/>
      <c r="B96" s="56" t="s">
        <v>106</v>
      </c>
      <c r="C96" s="86"/>
      <c r="D96" s="153"/>
      <c r="E96" s="153"/>
      <c r="F96" s="204">
        <f>SUM(F89:F95)</f>
        <v>0</v>
      </c>
    </row>
    <row r="97" spans="1:6" ht="13.5" thickBot="1">
      <c r="A97" s="55"/>
      <c r="B97" s="52" t="s">
        <v>121</v>
      </c>
      <c r="C97" s="52"/>
      <c r="D97" s="54"/>
      <c r="E97" s="54"/>
      <c r="F97" s="54">
        <f>F96*0.22</f>
        <v>0</v>
      </c>
    </row>
    <row r="98" spans="1:6" ht="13.5" thickBot="1">
      <c r="A98" s="55"/>
      <c r="B98" s="56" t="s">
        <v>194</v>
      </c>
      <c r="C98" s="86"/>
      <c r="D98" s="153"/>
      <c r="E98" s="153"/>
      <c r="F98" s="204">
        <f>SUM(F95:F97)</f>
        <v>0</v>
      </c>
    </row>
    <row r="99" spans="1:6" ht="12.75">
      <c r="A99" s="51"/>
      <c r="B99" s="52"/>
      <c r="C99" s="52"/>
      <c r="D99" s="54"/>
      <c r="E99" s="54"/>
      <c r="F99" s="54"/>
    </row>
    <row r="131" spans="1:2" ht="12.75">
      <c r="A131" s="62"/>
      <c r="B131" s="63"/>
    </row>
    <row r="132" spans="1:2" ht="12.75">
      <c r="A132" s="62"/>
      <c r="B132" s="63"/>
    </row>
    <row r="133" spans="1:2" ht="12.75">
      <c r="A133" s="62"/>
      <c r="B133" s="63"/>
    </row>
  </sheetData>
  <sheetProtection/>
  <mergeCells count="1">
    <mergeCell ref="A1:F1"/>
  </mergeCells>
  <printOptions/>
  <pageMargins left="0.7" right="0.7" top="0.75" bottom="0.75" header="0.3" footer="0.3"/>
  <pageSetup fitToHeight="0" fitToWidth="1" horizontalDpi="600" verticalDpi="600" orientation="portrait" paperSize="9" r:id="rId1"/>
  <rowBreaks count="1" manualBreakCount="1">
    <brk id="56"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247"/>
  <sheetViews>
    <sheetView view="pageBreakPreview" zoomScale="130" zoomScaleSheetLayoutView="130" workbookViewId="0" topLeftCell="A118">
      <selection activeCell="D6" sqref="D6"/>
    </sheetView>
  </sheetViews>
  <sheetFormatPr defaultColWidth="9.00390625" defaultRowHeight="12.75"/>
  <cols>
    <col min="1" max="1" width="6.125" style="46" customWidth="1"/>
    <col min="2" max="2" width="35.25390625" style="48" customWidth="1"/>
    <col min="3" max="3" width="7.625" style="48" customWidth="1"/>
    <col min="4" max="4" width="13.25390625" style="64" customWidth="1"/>
    <col min="5" max="5" width="13.25390625" style="49" customWidth="1"/>
    <col min="6" max="6" width="13.75390625" style="49" customWidth="1"/>
    <col min="7" max="16384" width="9.125" style="50" customWidth="1"/>
  </cols>
  <sheetData>
    <row r="1" spans="1:6" ht="20.25">
      <c r="A1" s="312" t="s">
        <v>526</v>
      </c>
      <c r="B1" s="312"/>
      <c r="C1" s="312"/>
      <c r="D1" s="312"/>
      <c r="E1" s="312"/>
      <c r="F1" s="312"/>
    </row>
    <row r="2" ht="12.75">
      <c r="B2" s="47"/>
    </row>
    <row r="3" spans="1:6" ht="12.75">
      <c r="A3" s="51" t="s">
        <v>165</v>
      </c>
      <c r="B3" s="52" t="s">
        <v>166</v>
      </c>
      <c r="C3" s="52"/>
      <c r="D3" s="53"/>
      <c r="E3" s="54"/>
      <c r="F3" s="54"/>
    </row>
    <row r="4" spans="1:6" ht="13.5">
      <c r="A4" s="51"/>
      <c r="B4" s="80" t="s">
        <v>882</v>
      </c>
      <c r="C4" s="52"/>
      <c r="D4" s="53"/>
      <c r="E4" s="54"/>
      <c r="F4" s="54"/>
    </row>
    <row r="5" spans="1:6" ht="13.5">
      <c r="A5" s="51"/>
      <c r="B5" s="80" t="s">
        <v>883</v>
      </c>
      <c r="C5" s="52"/>
      <c r="D5" s="54"/>
      <c r="E5" s="54"/>
      <c r="F5" s="54"/>
    </row>
    <row r="6" spans="2:6" ht="12.75">
      <c r="B6" s="47"/>
      <c r="C6" s="210" t="s">
        <v>921</v>
      </c>
      <c r="D6" s="211" t="s">
        <v>922</v>
      </c>
      <c r="E6" s="211" t="s">
        <v>923</v>
      </c>
      <c r="F6" s="211" t="s">
        <v>924</v>
      </c>
    </row>
    <row r="7" spans="1:2" ht="12.75">
      <c r="A7" s="55" t="s">
        <v>170</v>
      </c>
      <c r="B7" s="47" t="s">
        <v>128</v>
      </c>
    </row>
    <row r="8" spans="1:6" ht="12.75">
      <c r="A8" s="51"/>
      <c r="B8" s="52" t="s">
        <v>435</v>
      </c>
      <c r="C8" s="52"/>
      <c r="F8" s="54"/>
    </row>
    <row r="9" spans="1:6" ht="12.75">
      <c r="A9" s="51" t="s">
        <v>172</v>
      </c>
      <c r="B9" s="52" t="s">
        <v>436</v>
      </c>
      <c r="C9" s="52"/>
      <c r="F9" s="54"/>
    </row>
    <row r="10" spans="1:6" ht="12.75">
      <c r="A10" s="51"/>
      <c r="B10" s="52" t="s">
        <v>437</v>
      </c>
      <c r="C10" s="52"/>
      <c r="F10" s="54"/>
    </row>
    <row r="11" spans="1:6" ht="12.75">
      <c r="A11" s="51"/>
      <c r="B11" s="52" t="s">
        <v>438</v>
      </c>
      <c r="C11" s="52" t="s">
        <v>82</v>
      </c>
      <c r="D11" s="49">
        <v>0.24</v>
      </c>
      <c r="F11" s="54">
        <f>D11*E11</f>
        <v>0</v>
      </c>
    </row>
    <row r="12" spans="1:6" ht="12.75">
      <c r="A12" s="51"/>
      <c r="B12" s="52"/>
      <c r="C12" s="52"/>
      <c r="F12" s="54"/>
    </row>
    <row r="13" spans="1:6" ht="12.75">
      <c r="A13" s="51"/>
      <c r="B13" s="52" t="s">
        <v>175</v>
      </c>
      <c r="C13" s="52"/>
      <c r="F13" s="54"/>
    </row>
    <row r="14" spans="1:6" ht="12.75">
      <c r="A14" s="51" t="s">
        <v>176</v>
      </c>
      <c r="B14" s="52" t="s">
        <v>177</v>
      </c>
      <c r="C14" s="52"/>
      <c r="F14" s="54"/>
    </row>
    <row r="15" spans="1:6" ht="12.75">
      <c r="A15" s="51"/>
      <c r="B15" s="52" t="s">
        <v>195</v>
      </c>
      <c r="C15" s="52"/>
      <c r="F15" s="54"/>
    </row>
    <row r="16" spans="1:6" ht="12.75">
      <c r="A16" s="51"/>
      <c r="B16" s="52" t="s">
        <v>196</v>
      </c>
      <c r="C16" s="52" t="s">
        <v>115</v>
      </c>
      <c r="D16" s="49">
        <v>13</v>
      </c>
      <c r="F16" s="54">
        <f>D16*E16</f>
        <v>0</v>
      </c>
    </row>
    <row r="17" spans="1:6" ht="12.75">
      <c r="A17" s="51"/>
      <c r="B17" s="52"/>
      <c r="C17" s="52"/>
      <c r="F17" s="54"/>
    </row>
    <row r="18" spans="1:6" ht="12.75">
      <c r="A18" s="51"/>
      <c r="B18" s="52" t="s">
        <v>341</v>
      </c>
      <c r="C18" s="52"/>
      <c r="F18" s="54"/>
    </row>
    <row r="19" spans="1:6" ht="12.75">
      <c r="A19" s="51" t="s">
        <v>198</v>
      </c>
      <c r="B19" s="52" t="s">
        <v>204</v>
      </c>
      <c r="C19" s="52"/>
      <c r="F19" s="54"/>
    </row>
    <row r="20" spans="1:6" ht="12.75">
      <c r="A20" s="51"/>
      <c r="B20" s="52" t="s">
        <v>205</v>
      </c>
      <c r="C20" s="52"/>
      <c r="D20" s="67"/>
      <c r="E20" s="50"/>
      <c r="F20" s="50"/>
    </row>
    <row r="21" spans="1:6" ht="12.75">
      <c r="A21" s="51"/>
      <c r="B21" s="50" t="s">
        <v>206</v>
      </c>
      <c r="C21" s="52"/>
      <c r="F21" s="54"/>
    </row>
    <row r="22" spans="1:6" ht="12.75">
      <c r="A22" s="51"/>
      <c r="B22" s="81" t="s">
        <v>439</v>
      </c>
      <c r="C22" s="52"/>
      <c r="F22" s="54"/>
    </row>
    <row r="23" spans="1:6" ht="12.75">
      <c r="A23" s="51"/>
      <c r="B23" s="82" t="s">
        <v>440</v>
      </c>
      <c r="C23" s="52" t="s">
        <v>62</v>
      </c>
      <c r="D23" s="49">
        <v>772</v>
      </c>
      <c r="F23" s="54">
        <f>D23*E23</f>
        <v>0</v>
      </c>
    </row>
    <row r="24" spans="1:6" ht="12.75">
      <c r="A24" s="51"/>
      <c r="B24" s="82"/>
      <c r="C24" s="52"/>
      <c r="F24" s="54"/>
    </row>
    <row r="25" spans="1:6" ht="12.75">
      <c r="A25" s="51"/>
      <c r="B25" s="52" t="s">
        <v>207</v>
      </c>
      <c r="C25" s="52"/>
      <c r="E25" s="54"/>
      <c r="F25" s="54"/>
    </row>
    <row r="26" spans="1:6" ht="12.75">
      <c r="A26" s="51" t="s">
        <v>201</v>
      </c>
      <c r="B26" s="52" t="s">
        <v>209</v>
      </c>
      <c r="C26" s="52"/>
      <c r="D26" s="54"/>
      <c r="E26" s="54"/>
      <c r="F26" s="54"/>
    </row>
    <row r="27" spans="1:6" ht="12.75">
      <c r="A27" s="51"/>
      <c r="B27" s="52" t="s">
        <v>210</v>
      </c>
      <c r="C27" s="52"/>
      <c r="D27" s="54"/>
      <c r="E27" s="54"/>
      <c r="F27" s="54"/>
    </row>
    <row r="28" spans="1:6" ht="12.75">
      <c r="A28" s="51"/>
      <c r="B28" s="84" t="s">
        <v>211</v>
      </c>
      <c r="C28" s="52"/>
      <c r="D28" s="54"/>
      <c r="E28" s="54"/>
      <c r="F28" s="54"/>
    </row>
    <row r="29" spans="1:6" ht="12.75">
      <c r="A29" s="51"/>
      <c r="B29" s="84" t="s">
        <v>206</v>
      </c>
      <c r="C29" s="84"/>
      <c r="D29" s="84"/>
      <c r="E29" s="84"/>
      <c r="F29" s="84"/>
    </row>
    <row r="30" spans="1:6" ht="12.75">
      <c r="A30" s="51"/>
      <c r="B30" s="83" t="s">
        <v>439</v>
      </c>
      <c r="C30" s="52"/>
      <c r="D30" s="54"/>
      <c r="E30" s="54"/>
      <c r="F30" s="54"/>
    </row>
    <row r="31" spans="1:7" ht="12.75">
      <c r="A31" s="51"/>
      <c r="B31" s="82" t="s">
        <v>440</v>
      </c>
      <c r="C31" s="52" t="s">
        <v>62</v>
      </c>
      <c r="D31" s="54">
        <v>32</v>
      </c>
      <c r="E31" s="54"/>
      <c r="F31" s="54">
        <f>D31*E31</f>
        <v>0</v>
      </c>
      <c r="G31" s="67"/>
    </row>
    <row r="32" spans="1:6" ht="12.75">
      <c r="A32" s="51"/>
      <c r="B32" s="83"/>
      <c r="C32" s="52"/>
      <c r="D32" s="49"/>
      <c r="E32" s="54"/>
      <c r="F32" s="54"/>
    </row>
    <row r="33" spans="1:6" ht="12.75">
      <c r="A33" s="51"/>
      <c r="B33" s="52" t="s">
        <v>212</v>
      </c>
      <c r="C33" s="52"/>
      <c r="F33" s="54"/>
    </row>
    <row r="34" spans="1:6" ht="12.75">
      <c r="A34" s="51" t="s">
        <v>203</v>
      </c>
      <c r="B34" s="52" t="s">
        <v>214</v>
      </c>
      <c r="C34" s="52"/>
      <c r="F34" s="54"/>
    </row>
    <row r="35" spans="1:6" ht="12.75">
      <c r="A35" s="51"/>
      <c r="B35" s="52" t="s">
        <v>215</v>
      </c>
      <c r="C35" s="50"/>
      <c r="D35" s="50"/>
      <c r="E35" s="50"/>
      <c r="F35" s="50"/>
    </row>
    <row r="36" spans="1:6" ht="12.75">
      <c r="A36" s="51"/>
      <c r="B36" s="50" t="s">
        <v>216</v>
      </c>
      <c r="C36" s="50"/>
      <c r="D36" s="50"/>
      <c r="E36" s="50"/>
      <c r="F36" s="50"/>
    </row>
    <row r="37" spans="1:6" ht="12.75">
      <c r="A37" s="51"/>
      <c r="B37" s="83" t="s">
        <v>439</v>
      </c>
      <c r="C37" s="52"/>
      <c r="D37" s="49"/>
      <c r="F37" s="54"/>
    </row>
    <row r="38" spans="1:6" ht="12.75">
      <c r="A38" s="51"/>
      <c r="B38" s="82" t="s">
        <v>440</v>
      </c>
      <c r="C38" s="52" t="s">
        <v>125</v>
      </c>
      <c r="D38" s="49">
        <v>15</v>
      </c>
      <c r="F38" s="54">
        <f>D38*E38</f>
        <v>0</v>
      </c>
    </row>
    <row r="39" spans="1:6" ht="12.75">
      <c r="A39" s="51"/>
      <c r="B39" s="50"/>
      <c r="C39" s="52"/>
      <c r="D39" s="49"/>
      <c r="F39" s="54"/>
    </row>
    <row r="40" spans="1:6" ht="12.75">
      <c r="A40" s="51"/>
      <c r="B40" s="84" t="s">
        <v>441</v>
      </c>
      <c r="C40" s="52"/>
      <c r="D40" s="54"/>
      <c r="E40" s="54"/>
      <c r="F40" s="54"/>
    </row>
    <row r="41" spans="1:6" ht="12.75">
      <c r="A41" s="51" t="s">
        <v>208</v>
      </c>
      <c r="B41" s="84" t="s">
        <v>442</v>
      </c>
      <c r="C41" s="50"/>
      <c r="D41" s="50"/>
      <c r="E41" s="50"/>
      <c r="F41" s="50"/>
    </row>
    <row r="42" spans="1:6" ht="12.75">
      <c r="A42" s="51"/>
      <c r="B42" s="50" t="s">
        <v>206</v>
      </c>
      <c r="C42" s="52"/>
      <c r="D42" s="54"/>
      <c r="E42" s="54"/>
      <c r="F42" s="54"/>
    </row>
    <row r="43" spans="1:6" ht="12.75">
      <c r="A43" s="51"/>
      <c r="B43" s="83" t="s">
        <v>439</v>
      </c>
      <c r="C43" s="52"/>
      <c r="D43" s="54"/>
      <c r="E43" s="54"/>
      <c r="F43" s="54"/>
    </row>
    <row r="44" spans="1:6" ht="12.75">
      <c r="A44" s="51"/>
      <c r="B44" s="82" t="s">
        <v>440</v>
      </c>
      <c r="C44" s="52" t="s">
        <v>125</v>
      </c>
      <c r="D44" s="54">
        <v>172</v>
      </c>
      <c r="E44" s="54"/>
      <c r="F44" s="54">
        <f>D44*E44</f>
        <v>0</v>
      </c>
    </row>
    <row r="45" spans="1:6" ht="12.75">
      <c r="A45" s="51"/>
      <c r="B45" s="82"/>
      <c r="C45" s="52"/>
      <c r="D45" s="54"/>
      <c r="E45" s="54"/>
      <c r="F45" s="54"/>
    </row>
    <row r="46" spans="1:6" ht="12.75">
      <c r="A46" s="84"/>
      <c r="B46" s="84" t="s">
        <v>443</v>
      </c>
      <c r="C46" s="52"/>
      <c r="D46" s="54"/>
      <c r="E46" s="54"/>
      <c r="F46" s="54"/>
    </row>
    <row r="47" spans="1:6" ht="12.75">
      <c r="A47" s="51" t="s">
        <v>213</v>
      </c>
      <c r="B47" s="84" t="s">
        <v>444</v>
      </c>
      <c r="C47" s="50"/>
      <c r="D47" s="50"/>
      <c r="E47" s="50"/>
      <c r="F47" s="50"/>
    </row>
    <row r="48" spans="1:6" ht="12.75">
      <c r="A48" s="51"/>
      <c r="B48" s="83" t="s">
        <v>439</v>
      </c>
      <c r="C48" s="52"/>
      <c r="D48" s="54"/>
      <c r="E48" s="54"/>
      <c r="F48" s="54"/>
    </row>
    <row r="49" spans="1:6" ht="12.75">
      <c r="A49" s="51"/>
      <c r="B49" s="82" t="s">
        <v>440</v>
      </c>
      <c r="C49" s="52" t="s">
        <v>115</v>
      </c>
      <c r="D49" s="54">
        <v>6</v>
      </c>
      <c r="E49" s="54"/>
      <c r="F49" s="54">
        <f>D49*E49</f>
        <v>0</v>
      </c>
    </row>
    <row r="50" spans="1:6" ht="12.75">
      <c r="A50" s="84"/>
      <c r="B50" s="84"/>
      <c r="C50" s="52"/>
      <c r="D50" s="54"/>
      <c r="E50" s="54"/>
      <c r="F50" s="54"/>
    </row>
    <row r="51" spans="1:6" ht="12.75">
      <c r="A51" s="84"/>
      <c r="B51" s="84" t="s">
        <v>197</v>
      </c>
      <c r="C51" s="52"/>
      <c r="D51" s="54"/>
      <c r="E51" s="54"/>
      <c r="F51" s="54"/>
    </row>
    <row r="52" spans="1:6" ht="12.75">
      <c r="A52" s="51" t="s">
        <v>217</v>
      </c>
      <c r="B52" s="84" t="s">
        <v>199</v>
      </c>
      <c r="C52" s="52"/>
      <c r="D52" s="54"/>
      <c r="E52" s="54"/>
      <c r="F52" s="54"/>
    </row>
    <row r="53" spans="1:6" ht="12.75">
      <c r="A53" s="84"/>
      <c r="B53" s="84" t="s">
        <v>200</v>
      </c>
      <c r="C53" s="50"/>
      <c r="D53" s="50"/>
      <c r="E53" s="50"/>
      <c r="F53" s="50"/>
    </row>
    <row r="54" spans="1:6" ht="12.75">
      <c r="A54" s="51"/>
      <c r="B54" s="83" t="s">
        <v>439</v>
      </c>
      <c r="C54" s="52"/>
      <c r="D54" s="54"/>
      <c r="E54" s="54"/>
      <c r="F54" s="54"/>
    </row>
    <row r="55" spans="1:6" ht="12.75">
      <c r="A55" s="51"/>
      <c r="B55" s="82" t="s">
        <v>440</v>
      </c>
      <c r="C55" s="52" t="s">
        <v>115</v>
      </c>
      <c r="D55" s="54">
        <v>10</v>
      </c>
      <c r="E55" s="54"/>
      <c r="F55" s="54">
        <f>D55*E55</f>
        <v>0</v>
      </c>
    </row>
    <row r="56" spans="1:6" ht="12.75">
      <c r="A56" s="51"/>
      <c r="B56" s="82"/>
      <c r="C56" s="52"/>
      <c r="D56" s="54"/>
      <c r="E56" s="54"/>
      <c r="F56" s="54"/>
    </row>
    <row r="57" spans="1:6" ht="38.25">
      <c r="A57" s="51" t="s">
        <v>897</v>
      </c>
      <c r="B57" s="182" t="s">
        <v>899</v>
      </c>
      <c r="C57" s="52" t="s">
        <v>115</v>
      </c>
      <c r="D57" s="54">
        <v>1</v>
      </c>
      <c r="E57" s="54"/>
      <c r="F57" s="54">
        <f>D57*E57</f>
        <v>0</v>
      </c>
    </row>
    <row r="58" spans="1:6" ht="12.75">
      <c r="A58" s="51"/>
      <c r="B58" s="183"/>
      <c r="C58" s="52"/>
      <c r="D58" s="54"/>
      <c r="E58" s="54"/>
      <c r="F58" s="54"/>
    </row>
    <row r="59" spans="1:6" ht="25.5" customHeight="1">
      <c r="A59" s="51" t="s">
        <v>898</v>
      </c>
      <c r="B59" s="184" t="s">
        <v>900</v>
      </c>
      <c r="C59" s="52" t="s">
        <v>115</v>
      </c>
      <c r="D59" s="54">
        <v>1</v>
      </c>
      <c r="E59" s="54"/>
      <c r="F59" s="54">
        <f>D59*E59</f>
        <v>0</v>
      </c>
    </row>
    <row r="60" spans="1:6" ht="13.5" thickBot="1">
      <c r="A60" s="51"/>
      <c r="B60" s="52"/>
      <c r="C60" s="52"/>
      <c r="F60" s="54"/>
    </row>
    <row r="61" spans="1:6" ht="13.5" thickBot="1">
      <c r="A61" s="55"/>
      <c r="B61" s="56" t="s">
        <v>179</v>
      </c>
      <c r="C61" s="57"/>
      <c r="D61" s="85"/>
      <c r="E61" s="58"/>
      <c r="F61" s="59">
        <f>SUM(F7:F60)</f>
        <v>0</v>
      </c>
    </row>
    <row r="62" spans="1:6" ht="12.75">
      <c r="A62" s="55"/>
      <c r="B62" s="207"/>
      <c r="C62" s="170"/>
      <c r="D62" s="208"/>
      <c r="E62" s="171"/>
      <c r="F62" s="209"/>
    </row>
    <row r="63" spans="1:6" ht="12.75">
      <c r="A63" s="55"/>
      <c r="B63" s="207"/>
      <c r="C63" s="170"/>
      <c r="D63" s="208"/>
      <c r="E63" s="171"/>
      <c r="F63" s="209"/>
    </row>
    <row r="64" spans="1:6" ht="12.75">
      <c r="A64" s="55"/>
      <c r="B64" s="207"/>
      <c r="C64" s="170"/>
      <c r="D64" s="208"/>
      <c r="E64" s="171"/>
      <c r="F64" s="209"/>
    </row>
    <row r="65" spans="1:6" ht="12.75">
      <c r="A65" s="55" t="s">
        <v>180</v>
      </c>
      <c r="B65" s="47" t="s">
        <v>218</v>
      </c>
      <c r="F65" s="54"/>
    </row>
    <row r="66" spans="1:6" ht="12.75">
      <c r="A66" s="55"/>
      <c r="B66" s="47"/>
      <c r="F66" s="54"/>
    </row>
    <row r="67" spans="1:6" ht="12.75">
      <c r="A67" s="51"/>
      <c r="B67" s="52" t="s">
        <v>219</v>
      </c>
      <c r="C67" s="52"/>
      <c r="F67" s="54"/>
    </row>
    <row r="68" spans="1:6" ht="12.75">
      <c r="A68" s="51" t="s">
        <v>183</v>
      </c>
      <c r="B68" s="52" t="s">
        <v>220</v>
      </c>
      <c r="C68" s="52"/>
      <c r="F68" s="54"/>
    </row>
    <row r="69" spans="1:6" ht="12.75">
      <c r="A69" s="51"/>
      <c r="B69" s="52" t="s">
        <v>445</v>
      </c>
      <c r="C69" s="52"/>
      <c r="F69" s="54"/>
    </row>
    <row r="70" spans="1:6" ht="12.75">
      <c r="A70" s="51"/>
      <c r="B70" s="52" t="s">
        <v>446</v>
      </c>
      <c r="C70" s="52" t="s">
        <v>144</v>
      </c>
      <c r="D70" s="49">
        <v>176</v>
      </c>
      <c r="F70" s="54">
        <f>D70*E70</f>
        <v>0</v>
      </c>
    </row>
    <row r="71" spans="1:6" ht="12.75">
      <c r="A71" s="51"/>
      <c r="B71" s="52"/>
      <c r="C71" s="52"/>
      <c r="D71" s="49"/>
      <c r="F71" s="54"/>
    </row>
    <row r="72" spans="1:6" ht="12.75">
      <c r="A72" s="51"/>
      <c r="B72" s="52" t="s">
        <v>222</v>
      </c>
      <c r="C72" s="52"/>
      <c r="F72" s="54"/>
    </row>
    <row r="73" spans="1:6" ht="12.75">
      <c r="A73" s="51" t="s">
        <v>188</v>
      </c>
      <c r="B73" s="52" t="s">
        <v>447</v>
      </c>
      <c r="C73" s="52"/>
      <c r="F73" s="54"/>
    </row>
    <row r="74" spans="1:6" ht="12.75">
      <c r="A74" s="51"/>
      <c r="B74" s="52" t="s">
        <v>448</v>
      </c>
      <c r="C74" s="50"/>
      <c r="D74" s="67"/>
      <c r="E74" s="50"/>
      <c r="F74" s="50"/>
    </row>
    <row r="75" spans="1:6" ht="12.75">
      <c r="A75" s="51"/>
      <c r="B75" s="52" t="s">
        <v>449</v>
      </c>
      <c r="C75" s="52" t="s">
        <v>144</v>
      </c>
      <c r="D75" s="49">
        <v>1076</v>
      </c>
      <c r="F75" s="54">
        <f>D75*E75</f>
        <v>0</v>
      </c>
    </row>
    <row r="76" spans="1:6" ht="12.75">
      <c r="A76" s="51"/>
      <c r="B76" s="52"/>
      <c r="C76" s="52"/>
      <c r="F76" s="54"/>
    </row>
    <row r="77" spans="1:6" ht="12.75">
      <c r="A77" s="51" t="s">
        <v>224</v>
      </c>
      <c r="B77" s="52" t="s">
        <v>304</v>
      </c>
      <c r="C77" s="52"/>
      <c r="F77" s="54"/>
    </row>
    <row r="78" spans="1:6" ht="12.75">
      <c r="A78" s="51"/>
      <c r="B78" s="52" t="s">
        <v>300</v>
      </c>
      <c r="C78" s="52"/>
      <c r="F78" s="54"/>
    </row>
    <row r="79" spans="1:6" ht="12.75">
      <c r="A79" s="51"/>
      <c r="B79" s="52" t="s">
        <v>450</v>
      </c>
      <c r="C79" s="52" t="s">
        <v>144</v>
      </c>
      <c r="D79" s="49">
        <v>553</v>
      </c>
      <c r="F79" s="54">
        <f>D79*E79</f>
        <v>0</v>
      </c>
    </row>
    <row r="80" spans="1:6" ht="12.75">
      <c r="A80" s="51"/>
      <c r="B80" s="52"/>
      <c r="C80" s="52"/>
      <c r="F80" s="54"/>
    </row>
    <row r="81" spans="1:6" ht="12.75">
      <c r="A81" s="51"/>
      <c r="B81" s="52" t="s">
        <v>451</v>
      </c>
      <c r="C81" s="52"/>
      <c r="F81" s="54"/>
    </row>
    <row r="82" spans="1:6" ht="12.75">
      <c r="A82" s="51" t="s">
        <v>225</v>
      </c>
      <c r="B82" s="52" t="s">
        <v>303</v>
      </c>
      <c r="C82" s="52"/>
      <c r="F82" s="54"/>
    </row>
    <row r="83" spans="1:6" ht="12.75">
      <c r="A83" s="51"/>
      <c r="B83" s="52" t="s">
        <v>452</v>
      </c>
      <c r="C83" s="52"/>
      <c r="F83" s="54"/>
    </row>
    <row r="84" spans="1:6" ht="12.75">
      <c r="A84" s="51"/>
      <c r="B84" s="52" t="s">
        <v>453</v>
      </c>
      <c r="C84" s="52" t="s">
        <v>62</v>
      </c>
      <c r="D84" s="49">
        <v>830</v>
      </c>
      <c r="F84" s="54">
        <f>D84*E84</f>
        <v>0</v>
      </c>
    </row>
    <row r="85" spans="1:6" ht="12.75">
      <c r="A85" s="51"/>
      <c r="B85" s="52"/>
      <c r="C85" s="52"/>
      <c r="F85" s="54"/>
    </row>
    <row r="86" spans="1:6" ht="12.75">
      <c r="A86" s="51"/>
      <c r="B86" s="52" t="s">
        <v>454</v>
      </c>
      <c r="C86" s="52"/>
      <c r="F86" s="54"/>
    </row>
    <row r="87" spans="1:6" ht="12.75">
      <c r="A87" s="51" t="s">
        <v>228</v>
      </c>
      <c r="B87" s="52" t="s">
        <v>308</v>
      </c>
      <c r="C87" s="52"/>
      <c r="F87" s="54"/>
    </row>
    <row r="88" spans="1:6" ht="12.75">
      <c r="A88" s="51"/>
      <c r="B88" s="52" t="s">
        <v>455</v>
      </c>
      <c r="C88" s="52" t="s">
        <v>144</v>
      </c>
      <c r="D88" s="49">
        <v>392</v>
      </c>
      <c r="F88" s="54">
        <f>D88*E88</f>
        <v>0</v>
      </c>
    </row>
    <row r="89" spans="1:6" ht="12.75">
      <c r="A89" s="51"/>
      <c r="B89" s="52"/>
      <c r="C89" s="52"/>
      <c r="F89" s="54"/>
    </row>
    <row r="90" spans="1:6" ht="12.75">
      <c r="A90" s="51"/>
      <c r="B90" s="52" t="s">
        <v>281</v>
      </c>
      <c r="C90" s="52"/>
      <c r="F90" s="54"/>
    </row>
    <row r="91" spans="1:6" ht="12.75">
      <c r="A91" s="51" t="s">
        <v>230</v>
      </c>
      <c r="B91" s="52" t="s">
        <v>226</v>
      </c>
      <c r="C91" s="52"/>
      <c r="F91" s="54"/>
    </row>
    <row r="92" spans="1:6" ht="12.75">
      <c r="A92" s="51"/>
      <c r="B92" s="52" t="s">
        <v>456</v>
      </c>
      <c r="C92" s="52" t="s">
        <v>62</v>
      </c>
      <c r="D92" s="49">
        <v>713</v>
      </c>
      <c r="F92" s="54">
        <f>D92*E92</f>
        <v>0</v>
      </c>
    </row>
    <row r="93" spans="1:6" ht="12.75">
      <c r="A93" s="51"/>
      <c r="B93" s="52"/>
      <c r="C93" s="52"/>
      <c r="F93" s="54"/>
    </row>
    <row r="94" spans="1:6" ht="12.75">
      <c r="A94" s="51"/>
      <c r="B94" s="52" t="s">
        <v>227</v>
      </c>
      <c r="C94" s="52"/>
      <c r="F94" s="54"/>
    </row>
    <row r="95" spans="1:6" ht="12.75">
      <c r="A95" s="51" t="s">
        <v>307</v>
      </c>
      <c r="B95" s="52" t="s">
        <v>229</v>
      </c>
      <c r="C95" s="52" t="s">
        <v>62</v>
      </c>
      <c r="D95" s="49">
        <v>713</v>
      </c>
      <c r="F95" s="54">
        <f>D95*E95</f>
        <v>0</v>
      </c>
    </row>
    <row r="96" spans="1:6" ht="13.5" thickBot="1">
      <c r="A96" s="51"/>
      <c r="B96" s="52"/>
      <c r="C96" s="52"/>
      <c r="F96" s="54"/>
    </row>
    <row r="97" spans="1:6" ht="13.5" thickBot="1">
      <c r="A97" s="55"/>
      <c r="B97" s="56" t="s">
        <v>231</v>
      </c>
      <c r="C97" s="57"/>
      <c r="D97" s="85"/>
      <c r="E97" s="58"/>
      <c r="F97" s="59">
        <f>SUM(F65:F96)</f>
        <v>0</v>
      </c>
    </row>
    <row r="98" spans="1:6" ht="12.75">
      <c r="A98" s="55"/>
      <c r="B98" s="207"/>
      <c r="C98" s="170"/>
      <c r="D98" s="208"/>
      <c r="E98" s="171"/>
      <c r="F98" s="209"/>
    </row>
    <row r="99" spans="1:6" ht="12.75">
      <c r="A99" s="55"/>
      <c r="B99" s="207"/>
      <c r="C99" s="170"/>
      <c r="D99" s="208"/>
      <c r="E99" s="171"/>
      <c r="F99" s="209"/>
    </row>
    <row r="100" spans="1:6" ht="12.75">
      <c r="A100" s="55"/>
      <c r="B100" s="52"/>
      <c r="F100" s="54"/>
    </row>
    <row r="101" spans="1:6" ht="12.75">
      <c r="A101" s="55" t="s">
        <v>190</v>
      </c>
      <c r="B101" s="47" t="s">
        <v>31</v>
      </c>
      <c r="C101" s="52"/>
      <c r="F101" s="54"/>
    </row>
    <row r="102" spans="1:6" ht="12.75">
      <c r="A102" s="55"/>
      <c r="B102" s="47"/>
      <c r="C102" s="52"/>
      <c r="F102" s="54"/>
    </row>
    <row r="103" spans="1:6" ht="12.75">
      <c r="A103" s="50"/>
      <c r="B103" s="52" t="s">
        <v>232</v>
      </c>
      <c r="C103" s="50"/>
      <c r="D103" s="67"/>
      <c r="E103" s="50"/>
      <c r="F103" s="50"/>
    </row>
    <row r="104" spans="1:6" ht="12.75">
      <c r="A104" s="51" t="s">
        <v>192</v>
      </c>
      <c r="B104" s="52" t="s">
        <v>233</v>
      </c>
      <c r="C104" s="52"/>
      <c r="F104" s="54"/>
    </row>
    <row r="105" spans="1:6" ht="12.75">
      <c r="A105" s="51"/>
      <c r="B105" s="52" t="s">
        <v>234</v>
      </c>
      <c r="C105" s="52"/>
      <c r="F105" s="54"/>
    </row>
    <row r="106" spans="1:6" ht="12.75">
      <c r="A106" s="51"/>
      <c r="B106" s="52" t="s">
        <v>457</v>
      </c>
      <c r="C106" s="52" t="s">
        <v>144</v>
      </c>
      <c r="D106" s="49">
        <v>319</v>
      </c>
      <c r="F106" s="54">
        <f>D106*E106</f>
        <v>0</v>
      </c>
    </row>
    <row r="107" spans="1:6" ht="12.75">
      <c r="A107" s="51"/>
      <c r="B107" s="52"/>
      <c r="C107" s="52"/>
      <c r="F107" s="54"/>
    </row>
    <row r="108" spans="1:6" ht="12.75">
      <c r="A108" s="51"/>
      <c r="B108" s="52" t="s">
        <v>458</v>
      </c>
      <c r="C108" s="52"/>
      <c r="F108" s="54"/>
    </row>
    <row r="109" spans="1:6" ht="12.75">
      <c r="A109" s="51" t="s">
        <v>235</v>
      </c>
      <c r="B109" s="52" t="s">
        <v>459</v>
      </c>
      <c r="C109" s="52"/>
      <c r="F109" s="54"/>
    </row>
    <row r="110" spans="1:6" ht="12.75">
      <c r="A110" s="51"/>
      <c r="B110" s="52" t="s">
        <v>460</v>
      </c>
      <c r="C110" s="52"/>
      <c r="F110" s="54"/>
    </row>
    <row r="111" spans="1:6" ht="12.75">
      <c r="A111" s="51"/>
      <c r="B111" s="52" t="s">
        <v>461</v>
      </c>
      <c r="C111" s="52" t="s">
        <v>62</v>
      </c>
      <c r="D111" s="49">
        <v>880</v>
      </c>
      <c r="F111" s="54">
        <f>D111*E111</f>
        <v>0</v>
      </c>
    </row>
    <row r="112" spans="1:6" ht="12.75">
      <c r="A112" s="51"/>
      <c r="B112" s="52" t="s">
        <v>462</v>
      </c>
      <c r="C112" s="52"/>
      <c r="D112" s="49"/>
      <c r="F112" s="54"/>
    </row>
    <row r="113" spans="1:6" ht="12.75">
      <c r="A113" s="51"/>
      <c r="B113" s="52"/>
      <c r="C113" s="52"/>
      <c r="D113" s="49"/>
      <c r="F113" s="54"/>
    </row>
    <row r="114" spans="2:6" ht="12.75">
      <c r="B114" s="52" t="s">
        <v>463</v>
      </c>
      <c r="C114" s="52"/>
      <c r="F114" s="54"/>
    </row>
    <row r="115" spans="1:6" ht="12.75">
      <c r="A115" s="51" t="s">
        <v>240</v>
      </c>
      <c r="B115" s="52" t="s">
        <v>241</v>
      </c>
      <c r="C115" s="52"/>
      <c r="F115" s="54"/>
    </row>
    <row r="116" spans="1:6" ht="12.75">
      <c r="A116" s="51"/>
      <c r="B116" s="52" t="s">
        <v>464</v>
      </c>
      <c r="C116" s="52"/>
      <c r="F116" s="54"/>
    </row>
    <row r="117" spans="1:6" ht="12.75">
      <c r="A117" s="51"/>
      <c r="B117" s="52" t="s">
        <v>465</v>
      </c>
      <c r="C117" s="52" t="s">
        <v>62</v>
      </c>
      <c r="D117" s="49">
        <v>880</v>
      </c>
      <c r="F117" s="54">
        <f>D117*E117</f>
        <v>0</v>
      </c>
    </row>
    <row r="118" spans="1:6" ht="12.75">
      <c r="A118" s="51"/>
      <c r="B118" s="52" t="s">
        <v>462</v>
      </c>
      <c r="C118" s="52"/>
      <c r="D118" s="49"/>
      <c r="F118" s="54"/>
    </row>
    <row r="119" spans="1:6" ht="12.75">
      <c r="A119" s="51"/>
      <c r="B119" s="52"/>
      <c r="C119" s="52"/>
      <c r="D119" s="49"/>
      <c r="F119" s="54"/>
    </row>
    <row r="120" spans="1:6" ht="12.75">
      <c r="A120" s="51"/>
      <c r="B120" s="52" t="s">
        <v>466</v>
      </c>
      <c r="C120" s="52"/>
      <c r="F120" s="54"/>
    </row>
    <row r="121" spans="1:6" ht="12.75">
      <c r="A121" s="51" t="s">
        <v>242</v>
      </c>
      <c r="B121" s="52" t="s">
        <v>467</v>
      </c>
      <c r="C121" s="52"/>
      <c r="F121" s="54"/>
    </row>
    <row r="122" spans="1:6" ht="12.75">
      <c r="A122" s="51"/>
      <c r="B122" s="52" t="s">
        <v>468</v>
      </c>
      <c r="C122" s="52" t="s">
        <v>144</v>
      </c>
      <c r="D122" s="49">
        <v>35</v>
      </c>
      <c r="F122" s="54">
        <f>D122*E122</f>
        <v>0</v>
      </c>
    </row>
    <row r="123" spans="1:6" ht="12.75">
      <c r="A123" s="51"/>
      <c r="B123" s="52"/>
      <c r="C123" s="52"/>
      <c r="F123" s="54"/>
    </row>
    <row r="124" spans="1:6" ht="25.5">
      <c r="A124" s="51" t="s">
        <v>243</v>
      </c>
      <c r="B124" s="181" t="s">
        <v>919</v>
      </c>
      <c r="C124" s="52"/>
      <c r="F124" s="54"/>
    </row>
    <row r="125" spans="1:6" ht="12.75">
      <c r="A125" s="51"/>
      <c r="B125" s="52" t="s">
        <v>920</v>
      </c>
      <c r="C125" s="52" t="s">
        <v>125</v>
      </c>
      <c r="D125" s="49">
        <v>15</v>
      </c>
      <c r="F125" s="54">
        <f>D125*E125</f>
        <v>0</v>
      </c>
    </row>
    <row r="126" spans="1:6" ht="13.5" thickBot="1">
      <c r="A126" s="50"/>
      <c r="B126" s="50"/>
      <c r="C126" s="50"/>
      <c r="D126" s="67"/>
      <c r="E126" s="50"/>
      <c r="F126" s="50"/>
    </row>
    <row r="127" spans="1:6" ht="13.5" thickBot="1">
      <c r="A127" s="50"/>
      <c r="B127" s="56" t="s">
        <v>244</v>
      </c>
      <c r="C127" s="86"/>
      <c r="D127" s="85"/>
      <c r="E127" s="58"/>
      <c r="F127" s="59">
        <f>SUM(F105:F126)</f>
        <v>0</v>
      </c>
    </row>
    <row r="128" spans="1:6" ht="12.75">
      <c r="A128" s="50"/>
      <c r="B128" s="207"/>
      <c r="C128" s="207"/>
      <c r="D128" s="208"/>
      <c r="E128" s="171"/>
      <c r="F128" s="209"/>
    </row>
    <row r="129" spans="1:6" ht="12.75">
      <c r="A129" s="50"/>
      <c r="B129" s="207"/>
      <c r="C129" s="207"/>
      <c r="D129" s="208"/>
      <c r="E129" s="171"/>
      <c r="F129" s="209"/>
    </row>
    <row r="130" spans="1:2" ht="12.75">
      <c r="A130" s="55"/>
      <c r="B130" s="52"/>
    </row>
    <row r="131" spans="1:6" ht="12.75">
      <c r="A131" s="55" t="s">
        <v>245</v>
      </c>
      <c r="B131" s="47" t="s">
        <v>181</v>
      </c>
      <c r="F131" s="54"/>
    </row>
    <row r="132" spans="1:6" ht="12.75">
      <c r="A132" s="55"/>
      <c r="B132" s="47"/>
      <c r="F132" s="54"/>
    </row>
    <row r="133" spans="1:6" ht="12.75">
      <c r="A133" s="51"/>
      <c r="B133" s="52" t="s">
        <v>250</v>
      </c>
      <c r="C133" s="52"/>
      <c r="F133" s="54"/>
    </row>
    <row r="134" spans="1:6" ht="12.75">
      <c r="A134" s="51" t="s">
        <v>246</v>
      </c>
      <c r="B134" s="52" t="s">
        <v>252</v>
      </c>
      <c r="C134" s="52"/>
      <c r="F134" s="54"/>
    </row>
    <row r="135" spans="1:6" ht="12.75">
      <c r="A135" s="51"/>
      <c r="B135" s="52" t="s">
        <v>253</v>
      </c>
      <c r="C135" s="52"/>
      <c r="F135" s="54"/>
    </row>
    <row r="136" spans="1:6" ht="12.75">
      <c r="A136" s="51"/>
      <c r="B136" s="52" t="s">
        <v>254</v>
      </c>
      <c r="C136" s="52" t="s">
        <v>115</v>
      </c>
      <c r="D136" s="49">
        <v>7</v>
      </c>
      <c r="F136" s="54">
        <f>D136*E136</f>
        <v>0</v>
      </c>
    </row>
    <row r="137" spans="1:6" ht="12.75">
      <c r="A137" s="51"/>
      <c r="B137" s="52"/>
      <c r="C137" s="52"/>
      <c r="F137" s="54"/>
    </row>
    <row r="138" spans="1:6" ht="12.75">
      <c r="A138" s="51"/>
      <c r="B138" s="52" t="s">
        <v>469</v>
      </c>
      <c r="C138" s="52"/>
      <c r="F138" s="54"/>
    </row>
    <row r="139" spans="1:6" ht="12.75">
      <c r="A139" s="51" t="s">
        <v>247</v>
      </c>
      <c r="B139" s="52" t="s">
        <v>256</v>
      </c>
      <c r="C139" s="52"/>
      <c r="F139" s="54"/>
    </row>
    <row r="140" spans="1:6" ht="12.75">
      <c r="A140" s="51"/>
      <c r="B140" s="52" t="s">
        <v>257</v>
      </c>
      <c r="C140" s="52"/>
      <c r="F140" s="54"/>
    </row>
    <row r="141" spans="1:6" ht="12.75">
      <c r="A141" s="51"/>
      <c r="B141" s="52" t="s">
        <v>258</v>
      </c>
      <c r="C141" s="52"/>
      <c r="F141" s="54"/>
    </row>
    <row r="142" spans="1:6" ht="12.75">
      <c r="A142" s="51"/>
      <c r="B142" s="52" t="s">
        <v>470</v>
      </c>
      <c r="C142" s="52" t="s">
        <v>115</v>
      </c>
      <c r="D142" s="49">
        <v>7</v>
      </c>
      <c r="F142" s="54">
        <f>D142*E142</f>
        <v>0</v>
      </c>
    </row>
    <row r="143" spans="1:6" ht="12.75">
      <c r="A143" s="51"/>
      <c r="B143" s="52"/>
      <c r="C143" s="52"/>
      <c r="F143" s="54"/>
    </row>
    <row r="144" spans="1:6" ht="12.75">
      <c r="A144" s="51"/>
      <c r="B144" s="52" t="s">
        <v>471</v>
      </c>
      <c r="C144" s="52"/>
      <c r="F144" s="54"/>
    </row>
    <row r="145" spans="1:6" ht="12.75">
      <c r="A145" s="51" t="s">
        <v>248</v>
      </c>
      <c r="B145" s="52" t="s">
        <v>472</v>
      </c>
      <c r="C145" s="52"/>
      <c r="F145" s="54"/>
    </row>
    <row r="146" spans="1:6" ht="12.75">
      <c r="A146" s="51"/>
      <c r="B146" s="52" t="s">
        <v>309</v>
      </c>
      <c r="C146" s="52"/>
      <c r="F146" s="54"/>
    </row>
    <row r="147" spans="1:6" ht="12.75">
      <c r="A147" s="51"/>
      <c r="B147" s="52" t="s">
        <v>310</v>
      </c>
      <c r="C147" s="52"/>
      <c r="F147" s="54"/>
    </row>
    <row r="148" spans="1:6" ht="12.75">
      <c r="A148" s="51"/>
      <c r="B148" s="52" t="s">
        <v>473</v>
      </c>
      <c r="C148" s="52"/>
      <c r="F148" s="54"/>
    </row>
    <row r="149" spans="1:6" ht="12.75">
      <c r="A149" s="51"/>
      <c r="B149" s="52" t="s">
        <v>474</v>
      </c>
      <c r="C149" s="52" t="s">
        <v>115</v>
      </c>
      <c r="D149" s="49">
        <v>1</v>
      </c>
      <c r="F149" s="54">
        <f>D149*E149</f>
        <v>0</v>
      </c>
    </row>
    <row r="150" spans="1:6" ht="12.75">
      <c r="A150" s="51"/>
      <c r="B150" s="52"/>
      <c r="C150" s="52"/>
      <c r="D150" s="49"/>
      <c r="F150" s="54"/>
    </row>
    <row r="151" spans="1:6" ht="12.75">
      <c r="A151" s="51"/>
      <c r="B151" s="52" t="s">
        <v>475</v>
      </c>
      <c r="C151" s="52"/>
      <c r="F151" s="54"/>
    </row>
    <row r="152" spans="1:6" ht="12.75">
      <c r="A152" s="51" t="s">
        <v>328</v>
      </c>
      <c r="B152" s="52" t="s">
        <v>311</v>
      </c>
      <c r="C152" s="52"/>
      <c r="F152" s="54"/>
    </row>
    <row r="153" spans="1:6" ht="12.75">
      <c r="A153" s="51"/>
      <c r="B153" s="52" t="s">
        <v>476</v>
      </c>
      <c r="C153" s="52"/>
      <c r="F153" s="54"/>
    </row>
    <row r="154" spans="1:6" ht="12.75">
      <c r="A154" s="51"/>
      <c r="B154" s="52" t="s">
        <v>477</v>
      </c>
      <c r="C154" s="52"/>
      <c r="F154" s="54"/>
    </row>
    <row r="155" spans="1:6" ht="12.75">
      <c r="A155" s="51"/>
      <c r="B155" s="52" t="s">
        <v>478</v>
      </c>
      <c r="C155" s="52"/>
      <c r="F155" s="54"/>
    </row>
    <row r="156" spans="1:6" ht="12.75">
      <c r="A156" s="51"/>
      <c r="B156" s="52" t="s">
        <v>479</v>
      </c>
      <c r="C156" s="52" t="s">
        <v>115</v>
      </c>
      <c r="D156" s="49">
        <v>3</v>
      </c>
      <c r="F156" s="54">
        <f>D156*E156</f>
        <v>0</v>
      </c>
    </row>
    <row r="157" spans="1:6" ht="12.75">
      <c r="A157" s="51"/>
      <c r="B157" s="52"/>
      <c r="C157" s="52"/>
      <c r="D157" s="49"/>
      <c r="F157" s="54"/>
    </row>
    <row r="158" spans="1:6" ht="12.75">
      <c r="A158" s="51"/>
      <c r="B158" s="52" t="s">
        <v>480</v>
      </c>
      <c r="C158" s="52"/>
      <c r="D158" s="53"/>
      <c r="E158" s="54"/>
      <c r="F158" s="54"/>
    </row>
    <row r="159" spans="1:6" ht="12.75">
      <c r="A159" s="51" t="s">
        <v>329</v>
      </c>
      <c r="B159" s="52" t="s">
        <v>311</v>
      </c>
      <c r="C159" s="52"/>
      <c r="D159" s="53"/>
      <c r="E159" s="54"/>
      <c r="F159" s="54"/>
    </row>
    <row r="160" spans="1:6" ht="12.75">
      <c r="A160" s="51"/>
      <c r="B160" s="52" t="s">
        <v>312</v>
      </c>
      <c r="C160" s="52"/>
      <c r="D160" s="53"/>
      <c r="E160" s="54"/>
      <c r="F160" s="54"/>
    </row>
    <row r="161" spans="1:6" ht="12.75">
      <c r="A161" s="51"/>
      <c r="B161" s="52" t="s">
        <v>481</v>
      </c>
      <c r="C161" s="52"/>
      <c r="D161" s="53"/>
      <c r="E161" s="54"/>
      <c r="F161" s="54"/>
    </row>
    <row r="162" spans="1:6" ht="12.75">
      <c r="A162" s="51"/>
      <c r="B162" s="52" t="s">
        <v>482</v>
      </c>
      <c r="C162" s="52" t="s">
        <v>115</v>
      </c>
      <c r="D162" s="54">
        <v>1</v>
      </c>
      <c r="E162" s="54"/>
      <c r="F162" s="54">
        <f>D162*E162</f>
        <v>0</v>
      </c>
    </row>
    <row r="163" spans="1:6" ht="12.75">
      <c r="A163" s="51"/>
      <c r="B163" s="52"/>
      <c r="C163" s="52"/>
      <c r="D163" s="49"/>
      <c r="F163" s="54"/>
    </row>
    <row r="164" spans="1:6" ht="12.75">
      <c r="A164" s="51"/>
      <c r="B164" s="52" t="s">
        <v>483</v>
      </c>
      <c r="C164" s="52"/>
      <c r="F164" s="54"/>
    </row>
    <row r="165" spans="1:6" ht="12.75">
      <c r="A165" s="51" t="s">
        <v>330</v>
      </c>
      <c r="B165" s="52" t="s">
        <v>336</v>
      </c>
      <c r="C165" s="52"/>
      <c r="F165" s="54"/>
    </row>
    <row r="166" spans="1:6" ht="12.75">
      <c r="A166" s="51"/>
      <c r="B166" s="52" t="s">
        <v>337</v>
      </c>
      <c r="C166" s="52"/>
      <c r="F166" s="54"/>
    </row>
    <row r="167" spans="1:6" ht="12.75">
      <c r="A167" s="51"/>
      <c r="B167" s="52" t="s">
        <v>338</v>
      </c>
      <c r="C167" s="52"/>
      <c r="F167" s="54"/>
    </row>
    <row r="168" spans="1:6" ht="12.75">
      <c r="A168" s="51"/>
      <c r="B168" s="52" t="s">
        <v>339</v>
      </c>
      <c r="C168" s="52"/>
      <c r="F168" s="54"/>
    </row>
    <row r="169" spans="1:6" ht="12.75">
      <c r="A169" s="51"/>
      <c r="B169" s="52" t="s">
        <v>340</v>
      </c>
      <c r="C169" s="52"/>
      <c r="F169" s="54"/>
    </row>
    <row r="170" spans="1:6" ht="12.75">
      <c r="A170" s="51"/>
      <c r="B170" s="52" t="s">
        <v>484</v>
      </c>
      <c r="C170" s="52" t="s">
        <v>125</v>
      </c>
      <c r="D170" s="49">
        <v>720</v>
      </c>
      <c r="F170" s="54">
        <f>D170*E170</f>
        <v>0</v>
      </c>
    </row>
    <row r="171" spans="1:6" ht="12.75">
      <c r="A171" s="51"/>
      <c r="B171" s="52"/>
      <c r="C171" s="52"/>
      <c r="D171" s="49"/>
      <c r="F171" s="54"/>
    </row>
    <row r="172" spans="1:6" ht="12.75">
      <c r="A172" s="51"/>
      <c r="B172" s="52" t="s">
        <v>485</v>
      </c>
      <c r="C172" s="52"/>
      <c r="D172" s="49"/>
      <c r="F172" s="54"/>
    </row>
    <row r="173" spans="1:6" ht="12.75">
      <c r="A173" s="51" t="s">
        <v>331</v>
      </c>
      <c r="B173" s="52" t="s">
        <v>486</v>
      </c>
      <c r="C173" s="52"/>
      <c r="D173" s="49"/>
      <c r="F173" s="54"/>
    </row>
    <row r="174" spans="1:6" ht="12.75">
      <c r="A174" s="51"/>
      <c r="B174" s="52" t="s">
        <v>487</v>
      </c>
      <c r="C174" s="52"/>
      <c r="D174" s="49"/>
      <c r="F174" s="54"/>
    </row>
    <row r="175" spans="1:6" ht="12.75">
      <c r="A175" s="51"/>
      <c r="B175" s="52" t="s">
        <v>488</v>
      </c>
      <c r="C175" s="52" t="s">
        <v>125</v>
      </c>
      <c r="D175" s="49">
        <v>720</v>
      </c>
      <c r="F175" s="54">
        <f>D175*E175</f>
        <v>0</v>
      </c>
    </row>
    <row r="176" spans="1:6" ht="12.75">
      <c r="A176" s="51"/>
      <c r="B176" s="52"/>
      <c r="C176" s="52"/>
      <c r="D176" s="49"/>
      <c r="F176" s="54"/>
    </row>
    <row r="177" spans="1:6" ht="12.75">
      <c r="A177" s="51" t="s">
        <v>332</v>
      </c>
      <c r="B177" s="52" t="s">
        <v>489</v>
      </c>
      <c r="C177" s="52"/>
      <c r="F177" s="54"/>
    </row>
    <row r="178" spans="1:6" ht="12.75">
      <c r="A178" s="51"/>
      <c r="B178" s="52" t="s">
        <v>490</v>
      </c>
      <c r="C178" s="52"/>
      <c r="F178" s="54"/>
    </row>
    <row r="179" spans="1:6" ht="12.75">
      <c r="A179" s="51"/>
      <c r="B179" s="52" t="s">
        <v>491</v>
      </c>
      <c r="C179" s="52"/>
      <c r="F179" s="54"/>
    </row>
    <row r="180" spans="1:6" ht="12.75">
      <c r="A180" s="51"/>
      <c r="B180" s="52" t="s">
        <v>492</v>
      </c>
      <c r="C180" s="52"/>
      <c r="F180" s="54"/>
    </row>
    <row r="181" spans="1:6" ht="12.75">
      <c r="A181" s="55"/>
      <c r="B181" s="52" t="s">
        <v>493</v>
      </c>
      <c r="C181" s="52" t="s">
        <v>115</v>
      </c>
      <c r="D181" s="49">
        <v>12</v>
      </c>
      <c r="F181" s="54">
        <f>D181*E181</f>
        <v>0</v>
      </c>
    </row>
    <row r="182" spans="1:6" ht="12.75">
      <c r="A182" s="55"/>
      <c r="B182" s="52"/>
      <c r="C182" s="52"/>
      <c r="D182" s="49"/>
      <c r="F182" s="54"/>
    </row>
    <row r="183" spans="1:6" ht="12.75">
      <c r="A183" s="51"/>
      <c r="B183" s="52" t="s">
        <v>494</v>
      </c>
      <c r="C183" s="52"/>
      <c r="D183" s="54"/>
      <c r="E183" s="54"/>
      <c r="F183" s="54"/>
    </row>
    <row r="184" spans="1:6" ht="12.75">
      <c r="A184" s="51" t="s">
        <v>333</v>
      </c>
      <c r="B184" s="52" t="s">
        <v>305</v>
      </c>
      <c r="C184" s="52"/>
      <c r="D184" s="54"/>
      <c r="E184" s="54"/>
      <c r="F184" s="54"/>
    </row>
    <row r="185" spans="1:6" ht="12.75">
      <c r="A185" s="51"/>
      <c r="B185" s="52" t="s">
        <v>495</v>
      </c>
      <c r="C185" s="52"/>
      <c r="D185" s="54"/>
      <c r="E185" s="54"/>
      <c r="F185" s="54"/>
    </row>
    <row r="186" spans="1:6" s="72" customFormat="1" ht="12.75">
      <c r="A186" s="51"/>
      <c r="B186" s="52" t="s">
        <v>496</v>
      </c>
      <c r="C186" s="52"/>
      <c r="D186" s="54"/>
      <c r="E186" s="54"/>
      <c r="F186" s="54"/>
    </row>
    <row r="187" spans="1:6" s="72" customFormat="1" ht="12.75">
      <c r="A187" s="51"/>
      <c r="B187" s="52" t="s">
        <v>497</v>
      </c>
      <c r="C187" s="52" t="s">
        <v>125</v>
      </c>
      <c r="D187" s="54">
        <v>87</v>
      </c>
      <c r="E187" s="54"/>
      <c r="F187" s="54">
        <f>D187*E187</f>
        <v>0</v>
      </c>
    </row>
    <row r="188" spans="1:6" s="72" customFormat="1" ht="12.75">
      <c r="A188" s="51"/>
      <c r="B188" s="52"/>
      <c r="C188" s="52"/>
      <c r="D188" s="53"/>
      <c r="E188" s="54"/>
      <c r="F188" s="54"/>
    </row>
    <row r="189" spans="1:6" ht="12.75">
      <c r="A189" s="68"/>
      <c r="B189" s="69" t="s">
        <v>498</v>
      </c>
      <c r="C189" s="69"/>
      <c r="D189" s="70"/>
      <c r="E189" s="54"/>
      <c r="F189" s="71"/>
    </row>
    <row r="190" spans="1:6" ht="12.75">
      <c r="A190" s="68" t="s">
        <v>334</v>
      </c>
      <c r="B190" s="69" t="s">
        <v>306</v>
      </c>
      <c r="C190" s="69"/>
      <c r="D190" s="70"/>
      <c r="E190" s="54"/>
      <c r="F190" s="71"/>
    </row>
    <row r="191" spans="1:6" ht="12.75">
      <c r="A191" s="68"/>
      <c r="B191" s="69" t="s">
        <v>499</v>
      </c>
      <c r="C191" s="69" t="s">
        <v>115</v>
      </c>
      <c r="D191" s="71">
        <v>1</v>
      </c>
      <c r="E191" s="54"/>
      <c r="F191" s="71">
        <f>D191*E191</f>
        <v>0</v>
      </c>
    </row>
    <row r="192" spans="1:6" ht="12.75">
      <c r="A192" s="68"/>
      <c r="B192" s="69"/>
      <c r="C192" s="69"/>
      <c r="D192" s="71"/>
      <c r="E192" s="54"/>
      <c r="F192" s="71"/>
    </row>
    <row r="193" spans="1:6" s="72" customFormat="1" ht="12.75">
      <c r="A193" s="68"/>
      <c r="B193" s="69" t="s">
        <v>498</v>
      </c>
      <c r="C193" s="69"/>
      <c r="D193" s="71"/>
      <c r="E193" s="54"/>
      <c r="F193" s="71"/>
    </row>
    <row r="194" spans="1:6" s="72" customFormat="1" ht="12.75">
      <c r="A194" s="68" t="s">
        <v>335</v>
      </c>
      <c r="B194" s="69" t="s">
        <v>500</v>
      </c>
      <c r="C194" s="69"/>
      <c r="D194" s="71"/>
      <c r="E194" s="54"/>
      <c r="F194" s="71"/>
    </row>
    <row r="195" spans="1:6" s="72" customFormat="1" ht="12.75">
      <c r="A195" s="68"/>
      <c r="B195" s="69" t="s">
        <v>501</v>
      </c>
      <c r="C195" s="69" t="s">
        <v>115</v>
      </c>
      <c r="D195" s="71">
        <v>1</v>
      </c>
      <c r="E195" s="54"/>
      <c r="F195" s="71">
        <f>D195*E195</f>
        <v>0</v>
      </c>
    </row>
    <row r="196" spans="1:6" s="72" customFormat="1" ht="12.75">
      <c r="A196" s="68"/>
      <c r="B196" s="69"/>
      <c r="C196" s="69"/>
      <c r="D196" s="71"/>
      <c r="E196" s="54"/>
      <c r="F196" s="71"/>
    </row>
    <row r="197" spans="1:6" s="72" customFormat="1" ht="12.75">
      <c r="A197" s="68"/>
      <c r="B197" s="69" t="s">
        <v>182</v>
      </c>
      <c r="C197" s="69"/>
      <c r="D197" s="71"/>
      <c r="E197" s="54"/>
      <c r="F197" s="71"/>
    </row>
    <row r="198" spans="1:6" s="72" customFormat="1" ht="12.75">
      <c r="A198" s="68" t="s">
        <v>502</v>
      </c>
      <c r="B198" s="69" t="s">
        <v>503</v>
      </c>
      <c r="C198" s="69"/>
      <c r="D198" s="71"/>
      <c r="E198" s="54"/>
      <c r="F198" s="71"/>
    </row>
    <row r="199" spans="1:6" s="72" customFormat="1" ht="12.75">
      <c r="A199" s="68"/>
      <c r="B199" s="69" t="s">
        <v>504</v>
      </c>
      <c r="C199" s="69" t="s">
        <v>115</v>
      </c>
      <c r="D199" s="71">
        <v>4</v>
      </c>
      <c r="E199" s="54"/>
      <c r="F199" s="71">
        <f>D199*E199</f>
        <v>0</v>
      </c>
    </row>
    <row r="200" ht="13.5" thickBot="1"/>
    <row r="201" spans="1:6" ht="13.5" thickBot="1">
      <c r="A201" s="55"/>
      <c r="B201" s="56" t="s">
        <v>189</v>
      </c>
      <c r="C201" s="57"/>
      <c r="D201" s="85"/>
      <c r="E201" s="58"/>
      <c r="F201" s="59">
        <f>SUM(F136:F200)</f>
        <v>0</v>
      </c>
    </row>
    <row r="202" spans="1:6" ht="12.75">
      <c r="A202" s="55"/>
      <c r="B202" s="207"/>
      <c r="C202" s="170"/>
      <c r="D202" s="208"/>
      <c r="E202" s="171"/>
      <c r="F202" s="209"/>
    </row>
    <row r="203" spans="1:6" ht="12.75">
      <c r="A203" s="55"/>
      <c r="B203" s="207"/>
      <c r="C203" s="170"/>
      <c r="D203" s="208"/>
      <c r="E203" s="171"/>
      <c r="F203" s="209"/>
    </row>
    <row r="204" spans="1:6" ht="12.75">
      <c r="A204" s="55"/>
      <c r="B204" s="52"/>
      <c r="F204" s="54"/>
    </row>
    <row r="205" spans="1:6" ht="12.75">
      <c r="A205" s="55" t="s">
        <v>249</v>
      </c>
      <c r="B205" s="47" t="s">
        <v>27</v>
      </c>
      <c r="F205" s="54"/>
    </row>
    <row r="206" spans="1:6" ht="12.75">
      <c r="A206" s="51"/>
      <c r="B206" s="52" t="s">
        <v>261</v>
      </c>
      <c r="C206" s="52"/>
      <c r="F206" s="54"/>
    </row>
    <row r="207" spans="1:6" ht="12.75">
      <c r="A207" s="51" t="s">
        <v>251</v>
      </c>
      <c r="B207" s="52" t="s">
        <v>10</v>
      </c>
      <c r="C207" s="52" t="s">
        <v>95</v>
      </c>
      <c r="D207" s="54">
        <v>20</v>
      </c>
      <c r="E207" s="54"/>
      <c r="F207" s="54">
        <f>D207*E207</f>
        <v>0</v>
      </c>
    </row>
    <row r="208" spans="1:6" ht="12.75">
      <c r="A208" s="51"/>
      <c r="B208" s="52"/>
      <c r="C208" s="52"/>
      <c r="D208" s="54"/>
      <c r="E208" s="54"/>
      <c r="F208" s="54"/>
    </row>
    <row r="209" spans="1:6" ht="12.75">
      <c r="A209" s="51"/>
      <c r="B209" s="52" t="s">
        <v>263</v>
      </c>
      <c r="C209" s="52"/>
      <c r="D209" s="54"/>
      <c r="E209" s="54"/>
      <c r="F209" s="54"/>
    </row>
    <row r="210" spans="1:6" ht="12.75">
      <c r="A210" s="51" t="s">
        <v>255</v>
      </c>
      <c r="B210" s="52" t="s">
        <v>918</v>
      </c>
      <c r="C210" s="52" t="s">
        <v>115</v>
      </c>
      <c r="D210" s="54">
        <v>20</v>
      </c>
      <c r="E210" s="54"/>
      <c r="F210" s="54">
        <f>D210*E210</f>
        <v>0</v>
      </c>
    </row>
    <row r="211" spans="1:6" ht="12.75">
      <c r="A211" s="51"/>
      <c r="B211" s="52"/>
      <c r="C211" s="52"/>
      <c r="D211" s="54"/>
      <c r="E211" s="54"/>
      <c r="F211" s="54"/>
    </row>
    <row r="212" spans="1:6" ht="12.75">
      <c r="A212" s="51"/>
      <c r="B212" s="52" t="s">
        <v>505</v>
      </c>
      <c r="C212" s="52"/>
      <c r="D212" s="54"/>
      <c r="E212" s="54"/>
      <c r="F212" s="54"/>
    </row>
    <row r="213" spans="1:6" ht="38.25">
      <c r="A213" s="51" t="s">
        <v>259</v>
      </c>
      <c r="B213" s="181" t="s">
        <v>892</v>
      </c>
      <c r="C213" s="52" t="s">
        <v>115</v>
      </c>
      <c r="D213" s="54">
        <v>1</v>
      </c>
      <c r="E213" s="54"/>
      <c r="F213" s="54">
        <f>D213*E213</f>
        <v>0</v>
      </c>
    </row>
    <row r="214" spans="1:6" ht="12.75">
      <c r="A214" s="148"/>
      <c r="B214" s="140"/>
      <c r="C214" s="140"/>
      <c r="D214" s="53"/>
      <c r="E214" s="53"/>
      <c r="F214" s="53"/>
    </row>
    <row r="215" spans="1:6" ht="12.75">
      <c r="A215" s="51"/>
      <c r="B215" s="179" t="s">
        <v>896</v>
      </c>
      <c r="C215" s="52"/>
      <c r="D215" s="49"/>
      <c r="F215" s="54"/>
    </row>
    <row r="216" spans="1:6" ht="27.75" customHeight="1">
      <c r="A216" s="87" t="s">
        <v>506</v>
      </c>
      <c r="B216" s="180" t="s">
        <v>895</v>
      </c>
      <c r="C216" s="88" t="s">
        <v>115</v>
      </c>
      <c r="D216" s="89">
        <v>1</v>
      </c>
      <c r="E216" s="90"/>
      <c r="F216" s="90">
        <f>D216*E216</f>
        <v>0</v>
      </c>
    </row>
    <row r="217" spans="1:6" ht="12.75">
      <c r="A217" s="87"/>
      <c r="B217" s="88"/>
      <c r="C217" s="88"/>
      <c r="D217" s="89"/>
      <c r="E217" s="90"/>
      <c r="F217" s="90"/>
    </row>
    <row r="218" spans="1:6" ht="12.75">
      <c r="A218" s="87"/>
      <c r="B218" s="177" t="s">
        <v>893</v>
      </c>
      <c r="C218" s="88"/>
      <c r="D218" s="89"/>
      <c r="E218" s="90"/>
      <c r="F218" s="90"/>
    </row>
    <row r="219" spans="1:6" ht="51" customHeight="1">
      <c r="A219" s="87" t="s">
        <v>894</v>
      </c>
      <c r="B219" s="178" t="s">
        <v>891</v>
      </c>
      <c r="C219" s="88"/>
      <c r="D219" s="89">
        <v>1</v>
      </c>
      <c r="E219" s="90"/>
      <c r="F219" s="90">
        <f>D219*E219</f>
        <v>0</v>
      </c>
    </row>
    <row r="220" spans="1:6" ht="13.5" thickBot="1">
      <c r="A220" s="55"/>
      <c r="B220" s="47"/>
      <c r="F220" s="54"/>
    </row>
    <row r="221" spans="1:6" ht="13.5" thickBot="1">
      <c r="A221" s="55"/>
      <c r="B221" s="56" t="s">
        <v>193</v>
      </c>
      <c r="C221" s="57"/>
      <c r="D221" s="85"/>
      <c r="E221" s="58"/>
      <c r="F221" s="59">
        <f>SUM(F205:F220)</f>
        <v>0</v>
      </c>
    </row>
    <row r="222" spans="1:6" ht="12.75">
      <c r="A222" s="55"/>
      <c r="B222" s="52"/>
      <c r="F222" s="54"/>
    </row>
    <row r="223" spans="1:6" ht="12.75">
      <c r="A223" s="55" t="s">
        <v>260</v>
      </c>
      <c r="B223" s="47" t="s">
        <v>507</v>
      </c>
      <c r="F223" s="54"/>
    </row>
    <row r="224" spans="1:6" ht="12.75">
      <c r="A224" s="55"/>
      <c r="B224" s="47"/>
      <c r="F224" s="54"/>
    </row>
    <row r="225" spans="1:6" ht="12.75">
      <c r="A225" s="51"/>
      <c r="B225" s="52" t="s">
        <v>182</v>
      </c>
      <c r="C225" s="52"/>
      <c r="F225" s="54"/>
    </row>
    <row r="226" spans="1:6" ht="12.75">
      <c r="A226" s="51" t="s">
        <v>262</v>
      </c>
      <c r="B226" s="52" t="s">
        <v>508</v>
      </c>
      <c r="C226" s="52"/>
      <c r="F226" s="54"/>
    </row>
    <row r="227" spans="1:6" ht="12.75">
      <c r="A227" s="51"/>
      <c r="B227" s="52" t="s">
        <v>509</v>
      </c>
      <c r="C227" s="52" t="s">
        <v>62</v>
      </c>
      <c r="D227" s="49">
        <v>980</v>
      </c>
      <c r="F227" s="54">
        <f>D227*E227</f>
        <v>0</v>
      </c>
    </row>
    <row r="228" spans="1:6" ht="13.5" thickBot="1">
      <c r="A228" s="55"/>
      <c r="B228" s="47"/>
      <c r="F228" s="54"/>
    </row>
    <row r="229" spans="1:6" ht="13.5" thickBot="1">
      <c r="A229" s="55"/>
      <c r="B229" s="56" t="s">
        <v>510</v>
      </c>
      <c r="C229" s="57"/>
      <c r="D229" s="85"/>
      <c r="E229" s="58"/>
      <c r="F229" s="59">
        <f>SUM(F223:F228)</f>
        <v>0</v>
      </c>
    </row>
    <row r="230" spans="1:6" ht="12.75">
      <c r="A230" s="55"/>
      <c r="B230" s="52"/>
      <c r="F230" s="54"/>
    </row>
    <row r="231" spans="1:6" ht="12.75">
      <c r="A231" s="55"/>
      <c r="B231" s="52"/>
      <c r="F231" s="54"/>
    </row>
    <row r="232" spans="1:6" ht="12.75">
      <c r="A232" s="55"/>
      <c r="B232" s="52"/>
      <c r="F232" s="54"/>
    </row>
    <row r="233" spans="1:6" ht="12.75">
      <c r="A233" s="55"/>
      <c r="B233" s="52"/>
      <c r="F233" s="54"/>
    </row>
    <row r="234" spans="1:6" ht="12.75">
      <c r="A234" s="55"/>
      <c r="B234" s="52"/>
      <c r="F234" s="54"/>
    </row>
    <row r="235" spans="1:6" ht="13.5" thickBot="1">
      <c r="A235" s="55"/>
      <c r="B235" s="52"/>
      <c r="F235" s="54"/>
    </row>
    <row r="236" spans="1:6" ht="13.5" thickBot="1">
      <c r="A236" s="55"/>
      <c r="B236" s="205" t="s">
        <v>93</v>
      </c>
      <c r="C236" s="57"/>
      <c r="D236" s="85"/>
      <c r="E236" s="58"/>
      <c r="F236" s="206"/>
    </row>
    <row r="237" spans="1:2" ht="12.75">
      <c r="A237" s="55"/>
      <c r="B237" s="47"/>
    </row>
    <row r="238" spans="1:6" ht="12.75">
      <c r="A238" s="60" t="str">
        <f>A7</f>
        <v>1.00</v>
      </c>
      <c r="B238" s="61" t="str">
        <f>B7</f>
        <v>PREDDELA</v>
      </c>
      <c r="F238" s="54">
        <f>F61</f>
        <v>0</v>
      </c>
    </row>
    <row r="239" spans="1:6" ht="12.75">
      <c r="A239" s="60" t="str">
        <f>A65</f>
        <v>2.00</v>
      </c>
      <c r="B239" s="61" t="str">
        <f>B65</f>
        <v>ZEMELJSKA DELA IN TEMELJENJE</v>
      </c>
      <c r="F239" s="54">
        <f>F97</f>
        <v>0</v>
      </c>
    </row>
    <row r="240" spans="1:6" ht="12.75">
      <c r="A240" s="60">
        <v>3</v>
      </c>
      <c r="B240" s="61" t="str">
        <f>B101</f>
        <v>VOZIŠČNE KONSTRUKCIJE</v>
      </c>
      <c r="F240" s="54">
        <f>F127</f>
        <v>0</v>
      </c>
    </row>
    <row r="241" spans="1:6" ht="12.75">
      <c r="A241" s="60">
        <v>5</v>
      </c>
      <c r="B241" s="61" t="str">
        <f>B131</f>
        <v>OPREMA</v>
      </c>
      <c r="F241" s="54">
        <f>F201</f>
        <v>0</v>
      </c>
    </row>
    <row r="242" spans="1:6" ht="12.75">
      <c r="A242" s="60" t="str">
        <f>A205</f>
        <v>5.00</v>
      </c>
      <c r="B242" s="61" t="str">
        <f>B205</f>
        <v>TUJE STORITVE</v>
      </c>
      <c r="F242" s="54">
        <f>F221</f>
        <v>0</v>
      </c>
    </row>
    <row r="243" spans="1:6" ht="12.75">
      <c r="A243" s="60" t="str">
        <f>A223</f>
        <v>6.00</v>
      </c>
      <c r="B243" s="61" t="str">
        <f>B223</f>
        <v>ZAKLJUČNA DELA</v>
      </c>
      <c r="F243" s="54">
        <f>F229</f>
        <v>0</v>
      </c>
    </row>
    <row r="244" spans="1:2" ht="13.5" thickBot="1">
      <c r="A244" s="55"/>
      <c r="B244" s="47"/>
    </row>
    <row r="245" spans="1:6" ht="13.5" thickBot="1">
      <c r="A245" s="55"/>
      <c r="B245" s="56" t="s">
        <v>106</v>
      </c>
      <c r="C245" s="57"/>
      <c r="D245" s="85"/>
      <c r="E245" s="58"/>
      <c r="F245" s="204">
        <f>SUM(F236:F244)</f>
        <v>0</v>
      </c>
    </row>
    <row r="246" spans="1:6" ht="13.5" thickBot="1">
      <c r="A246" s="55"/>
      <c r="B246" s="52" t="s">
        <v>121</v>
      </c>
      <c r="F246" s="54">
        <f>F245*0.22</f>
        <v>0</v>
      </c>
    </row>
    <row r="247" spans="1:6" ht="13.5" thickBot="1">
      <c r="A247" s="55"/>
      <c r="B247" s="56" t="s">
        <v>194</v>
      </c>
      <c r="C247" s="57"/>
      <c r="D247" s="85"/>
      <c r="E247" s="58"/>
      <c r="F247" s="204">
        <f>SUM(F245:F246)</f>
        <v>0</v>
      </c>
    </row>
  </sheetData>
  <sheetProtection/>
  <mergeCells count="1">
    <mergeCell ref="A1:F1"/>
  </mergeCells>
  <printOptions/>
  <pageMargins left="0.7" right="0.7" top="0.75" bottom="0.75" header="0.3" footer="0.3"/>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view="pageBreakPreview" zoomScale="130" zoomScaleSheetLayoutView="130" zoomScalePageLayoutView="0" workbookViewId="0" topLeftCell="A4">
      <selection activeCell="G35" sqref="G35"/>
    </sheetView>
  </sheetViews>
  <sheetFormatPr defaultColWidth="9.00390625" defaultRowHeight="12.75"/>
  <cols>
    <col min="1" max="1" width="6.625" style="91" customWidth="1"/>
    <col min="2" max="2" width="10.375" style="94" customWidth="1"/>
    <col min="3" max="3" width="33.875" style="92" customWidth="1"/>
    <col min="4" max="4" width="5.375" style="93" customWidth="1"/>
    <col min="5" max="5" width="10.00390625" style="95" customWidth="1"/>
    <col min="6" max="6" width="9.25390625" style="95" customWidth="1"/>
    <col min="7" max="7" width="14.375" style="95" customWidth="1"/>
  </cols>
  <sheetData>
    <row r="1" spans="1:7" s="106" customFormat="1" ht="18">
      <c r="A1" s="316" t="s">
        <v>568</v>
      </c>
      <c r="B1" s="317"/>
      <c r="C1" s="317"/>
      <c r="D1" s="317"/>
      <c r="E1" s="317"/>
      <c r="F1" s="317"/>
      <c r="G1" s="317"/>
    </row>
    <row r="2" s="217" customFormat="1" ht="12.75">
      <c r="A2" s="216"/>
    </row>
    <row r="3" spans="1:7" s="219" customFormat="1" ht="12.75">
      <c r="A3" s="218"/>
      <c r="D3" s="220" t="s">
        <v>921</v>
      </c>
      <c r="E3" s="220" t="s">
        <v>922</v>
      </c>
      <c r="F3" s="220" t="s">
        <v>923</v>
      </c>
      <c r="G3" s="220" t="s">
        <v>924</v>
      </c>
    </row>
    <row r="4" spans="1:7" ht="12.75">
      <c r="A4" s="313" t="s">
        <v>264</v>
      </c>
      <c r="B4" s="314"/>
      <c r="C4" s="314"/>
      <c r="D4" s="314"/>
      <c r="E4" s="314"/>
      <c r="F4" s="314"/>
      <c r="G4" s="315"/>
    </row>
    <row r="5" spans="1:7" ht="12.75">
      <c r="A5" s="96"/>
      <c r="B5" s="97"/>
      <c r="C5" s="98"/>
      <c r="D5" s="99"/>
      <c r="E5" s="100"/>
      <c r="F5" s="100"/>
      <c r="G5" s="100" t="str">
        <f>IF(F5&gt;0,E5*F5," ")</f>
        <v> </v>
      </c>
    </row>
    <row r="6" spans="1:7" ht="39.75" customHeight="1">
      <c r="A6" s="96">
        <v>1.01</v>
      </c>
      <c r="B6" s="131" t="s">
        <v>265</v>
      </c>
      <c r="C6" s="101" t="s">
        <v>569</v>
      </c>
      <c r="D6" s="99" t="s">
        <v>115</v>
      </c>
      <c r="E6" s="100">
        <v>1</v>
      </c>
      <c r="F6" s="100"/>
      <c r="G6" s="119" t="str">
        <f>IF(F6&gt;0,E6*F6," ")</f>
        <v> </v>
      </c>
    </row>
    <row r="7" spans="1:7" ht="12.75">
      <c r="A7" s="96"/>
      <c r="B7" s="97"/>
      <c r="C7" s="98" t="s">
        <v>159</v>
      </c>
      <c r="D7" s="99"/>
      <c r="E7" s="100"/>
      <c r="F7" s="100"/>
      <c r="G7" s="120" t="str">
        <f>IF(SUM(G6:G6)&gt;0,SUM(G6:G6)," ")</f>
        <v> </v>
      </c>
    </row>
    <row r="8" spans="1:7" ht="12.75">
      <c r="A8" s="123"/>
      <c r="B8" s="109"/>
      <c r="C8" s="124"/>
      <c r="D8" s="125"/>
      <c r="E8" s="126"/>
      <c r="F8" s="126"/>
      <c r="G8" s="127"/>
    </row>
    <row r="9" spans="1:7" ht="12.75">
      <c r="A9" s="102"/>
      <c r="B9" s="103"/>
      <c r="C9" s="221" t="s">
        <v>570</v>
      </c>
      <c r="D9" s="104"/>
      <c r="E9" s="105"/>
      <c r="F9" s="105"/>
      <c r="G9" s="117"/>
    </row>
    <row r="10" spans="1:7" ht="12.75">
      <c r="A10" s="96"/>
      <c r="B10" s="97"/>
      <c r="C10" s="108"/>
      <c r="D10" s="99"/>
      <c r="E10" s="100"/>
      <c r="F10" s="100"/>
      <c r="G10" s="100"/>
    </row>
    <row r="11" spans="1:7" s="122" customFormat="1" ht="25.5">
      <c r="A11" s="96">
        <v>2.01</v>
      </c>
      <c r="B11" s="96" t="s">
        <v>266</v>
      </c>
      <c r="C11" s="110" t="s">
        <v>267</v>
      </c>
      <c r="D11" s="99" t="s">
        <v>115</v>
      </c>
      <c r="E11" s="100">
        <v>4</v>
      </c>
      <c r="F11" s="100"/>
      <c r="G11" s="119" t="str">
        <f>IF(F11&gt;0,E11*F11," ")</f>
        <v> </v>
      </c>
    </row>
    <row r="12" spans="1:7" s="122" customFormat="1" ht="12.75">
      <c r="A12" s="96"/>
      <c r="B12" s="96"/>
      <c r="C12" s="110"/>
      <c r="D12" s="96"/>
      <c r="E12" s="121"/>
      <c r="F12" s="100"/>
      <c r="G12" s="121"/>
    </row>
    <row r="13" spans="1:10" ht="25.5">
      <c r="A13" s="96">
        <v>2.02</v>
      </c>
      <c r="B13" s="96" t="s">
        <v>279</v>
      </c>
      <c r="C13" s="101" t="s">
        <v>280</v>
      </c>
      <c r="D13" s="99" t="s">
        <v>144</v>
      </c>
      <c r="E13" s="100">
        <v>98</v>
      </c>
      <c r="F13" s="100"/>
      <c r="G13" s="119" t="str">
        <f>IF(F13&gt;0,E13*F13," ")</f>
        <v> </v>
      </c>
      <c r="J13" s="122"/>
    </row>
    <row r="14" spans="1:10" ht="12.75">
      <c r="A14" s="96"/>
      <c r="B14" s="96"/>
      <c r="C14" s="101"/>
      <c r="D14" s="99"/>
      <c r="E14" s="100"/>
      <c r="F14" s="100"/>
      <c r="G14" s="100"/>
      <c r="J14" s="122"/>
    </row>
    <row r="15" spans="1:10" ht="25.5">
      <c r="A15" s="96">
        <v>2.03</v>
      </c>
      <c r="B15" s="96" t="s">
        <v>268</v>
      </c>
      <c r="C15" s="101" t="s">
        <v>269</v>
      </c>
      <c r="D15" s="99" t="s">
        <v>144</v>
      </c>
      <c r="E15" s="100">
        <v>198</v>
      </c>
      <c r="F15" s="100"/>
      <c r="G15" s="119" t="str">
        <f>IF(F15&gt;0,E15*F15," ")</f>
        <v> </v>
      </c>
      <c r="J15" s="122"/>
    </row>
    <row r="16" spans="1:7" s="122" customFormat="1" ht="12.75">
      <c r="A16" s="96"/>
      <c r="B16" s="96"/>
      <c r="C16" s="110"/>
      <c r="D16" s="96"/>
      <c r="E16" s="121"/>
      <c r="F16" s="100"/>
      <c r="G16" s="121"/>
    </row>
    <row r="17" spans="1:10" ht="25.5">
      <c r="A17" s="96">
        <v>2.04</v>
      </c>
      <c r="B17" s="96" t="s">
        <v>268</v>
      </c>
      <c r="C17" s="101" t="s">
        <v>270</v>
      </c>
      <c r="D17" s="99" t="s">
        <v>144</v>
      </c>
      <c r="E17" s="100">
        <v>198</v>
      </c>
      <c r="F17" s="100"/>
      <c r="G17" s="119" t="str">
        <f>IF(F17&gt;0,E17*F17," ")</f>
        <v> </v>
      </c>
      <c r="J17" s="122"/>
    </row>
    <row r="18" spans="1:7" ht="12.75">
      <c r="A18" s="96"/>
      <c r="B18" s="96"/>
      <c r="C18" s="101"/>
      <c r="D18" s="99"/>
      <c r="E18" s="100"/>
      <c r="F18" s="100"/>
      <c r="G18" s="100"/>
    </row>
    <row r="19" spans="1:7" ht="38.25">
      <c r="A19" s="96">
        <v>2.05</v>
      </c>
      <c r="B19" s="96" t="s">
        <v>271</v>
      </c>
      <c r="C19" s="101" t="s">
        <v>272</v>
      </c>
      <c r="D19" s="99" t="s">
        <v>144</v>
      </c>
      <c r="E19" s="100">
        <f>E15+E17</f>
        <v>396</v>
      </c>
      <c r="F19" s="100"/>
      <c r="G19" s="119" t="str">
        <f>IF(F19&gt;0,E19*F19," ")</f>
        <v> </v>
      </c>
    </row>
    <row r="20" spans="1:7" ht="12.75">
      <c r="A20" s="96"/>
      <c r="B20" s="97"/>
      <c r="C20" s="101"/>
      <c r="D20" s="99"/>
      <c r="E20" s="100"/>
      <c r="F20" s="100"/>
      <c r="G20" s="100"/>
    </row>
    <row r="21" spans="1:7" ht="38.25">
      <c r="A21" s="96"/>
      <c r="B21" s="97"/>
      <c r="C21" s="132" t="s">
        <v>342</v>
      </c>
      <c r="D21" s="99"/>
      <c r="E21" s="100"/>
      <c r="F21" s="100"/>
      <c r="G21" s="119"/>
    </row>
    <row r="22" spans="1:7" ht="25.5">
      <c r="A22" s="96">
        <v>2.06</v>
      </c>
      <c r="B22" s="96" t="s">
        <v>273</v>
      </c>
      <c r="C22" s="101" t="s">
        <v>343</v>
      </c>
      <c r="D22" s="99" t="s">
        <v>144</v>
      </c>
      <c r="E22" s="100">
        <v>396</v>
      </c>
      <c r="F22" s="100"/>
      <c r="G22" s="119" t="str">
        <f>IF(F22&gt;0,E22*F22," ")</f>
        <v> </v>
      </c>
    </row>
    <row r="23" spans="1:7" ht="12.75">
      <c r="A23" s="96"/>
      <c r="B23" s="96"/>
      <c r="C23" s="101"/>
      <c r="D23" s="99"/>
      <c r="E23" s="100"/>
      <c r="F23" s="100"/>
      <c r="G23" s="100"/>
    </row>
    <row r="24" spans="1:7" ht="12.75">
      <c r="A24" s="96">
        <v>2.07</v>
      </c>
      <c r="B24" s="97" t="s">
        <v>281</v>
      </c>
      <c r="C24" s="110" t="s">
        <v>282</v>
      </c>
      <c r="D24" s="99" t="s">
        <v>62</v>
      </c>
      <c r="E24" s="100">
        <v>50</v>
      </c>
      <c r="F24" s="100"/>
      <c r="G24" s="119" t="str">
        <f>IF(F24&gt;0,E24*F24," ")</f>
        <v> </v>
      </c>
    </row>
    <row r="25" spans="1:7" ht="12.75">
      <c r="A25" s="96"/>
      <c r="B25" s="97"/>
      <c r="C25" s="110"/>
      <c r="D25" s="99"/>
      <c r="E25" s="100"/>
      <c r="F25" s="100"/>
      <c r="G25" s="100"/>
    </row>
    <row r="26" spans="1:7" ht="12.75">
      <c r="A26" s="96">
        <v>2.08</v>
      </c>
      <c r="B26" s="97" t="s">
        <v>283</v>
      </c>
      <c r="C26" s="110" t="s">
        <v>284</v>
      </c>
      <c r="D26" s="99" t="s">
        <v>62</v>
      </c>
      <c r="E26" s="100">
        <v>75</v>
      </c>
      <c r="F26" s="100"/>
      <c r="G26" s="119" t="str">
        <f>IF(F26&gt;0,E26*F26," ")</f>
        <v> </v>
      </c>
    </row>
    <row r="27" spans="1:7" ht="12.75" customHeight="1">
      <c r="A27" s="96"/>
      <c r="B27" s="97"/>
      <c r="C27" s="101"/>
      <c r="D27" s="99"/>
      <c r="E27" s="100"/>
      <c r="F27" s="100"/>
      <c r="G27" s="100"/>
    </row>
    <row r="28" spans="1:7" ht="12.75">
      <c r="A28" s="107">
        <v>2.09</v>
      </c>
      <c r="B28" s="97" t="s">
        <v>227</v>
      </c>
      <c r="C28" s="101" t="s">
        <v>229</v>
      </c>
      <c r="D28" s="99" t="s">
        <v>62</v>
      </c>
      <c r="E28" s="100">
        <v>125</v>
      </c>
      <c r="F28" s="100"/>
      <c r="G28" s="119" t="str">
        <f>IF(F28&gt;0,E28*F28," ")</f>
        <v> </v>
      </c>
    </row>
    <row r="29" spans="1:7" ht="12.75" customHeight="1">
      <c r="A29" s="96"/>
      <c r="B29" s="97"/>
      <c r="C29" s="101"/>
      <c r="D29" s="99"/>
      <c r="E29" s="100"/>
      <c r="F29" s="100"/>
      <c r="G29" s="100"/>
    </row>
    <row r="30" spans="1:7" ht="37.5" customHeight="1">
      <c r="A30" s="107">
        <v>2.1</v>
      </c>
      <c r="B30" s="97" t="s">
        <v>274</v>
      </c>
      <c r="C30" s="101" t="s">
        <v>275</v>
      </c>
      <c r="D30" s="99" t="s">
        <v>95</v>
      </c>
      <c r="E30" s="100">
        <v>200</v>
      </c>
      <c r="F30" s="100"/>
      <c r="G30" s="119" t="str">
        <f>IF(F30&gt;0,E30*F30," ")</f>
        <v> </v>
      </c>
    </row>
    <row r="31" spans="1:7" ht="12.75">
      <c r="A31" s="96"/>
      <c r="B31" s="97"/>
      <c r="C31" s="98" t="s">
        <v>159</v>
      </c>
      <c r="D31" s="99"/>
      <c r="E31" s="100"/>
      <c r="F31" s="100"/>
      <c r="G31" s="120" t="str">
        <f>IF(SUM(G11:G30)&gt;0,SUM(G11:G30)," ")</f>
        <v> </v>
      </c>
    </row>
    <row r="35" spans="2:3" ht="12.75" customHeight="1">
      <c r="B35" s="222"/>
      <c r="C35" s="222" t="s">
        <v>93</v>
      </c>
    </row>
    <row r="36" spans="2:3" ht="12.75" customHeight="1">
      <c r="B36" s="222"/>
      <c r="C36" s="222"/>
    </row>
    <row r="37" spans="2:7" ht="12.75">
      <c r="B37" s="114" t="s">
        <v>150</v>
      </c>
      <c r="C37" s="113" t="s">
        <v>128</v>
      </c>
      <c r="G37" s="128" t="str">
        <f>G7</f>
        <v> </v>
      </c>
    </row>
    <row r="38" spans="2:7" ht="13.5" thickBot="1">
      <c r="B38" s="185" t="s">
        <v>152</v>
      </c>
      <c r="C38" s="186" t="s">
        <v>276</v>
      </c>
      <c r="D38" s="187"/>
      <c r="E38" s="188"/>
      <c r="F38" s="188"/>
      <c r="G38" s="189" t="str">
        <f>G31</f>
        <v> </v>
      </c>
    </row>
    <row r="39" spans="2:7" ht="12.75">
      <c r="B39" s="114"/>
      <c r="C39" s="190" t="s">
        <v>106</v>
      </c>
      <c r="D39" s="191"/>
      <c r="E39" s="192"/>
      <c r="F39" s="192"/>
      <c r="G39" s="130">
        <f>SUM(G37:G38)</f>
        <v>0</v>
      </c>
    </row>
    <row r="40" spans="2:7" ht="12.75">
      <c r="B40" s="115"/>
      <c r="C40" s="116" t="s">
        <v>277</v>
      </c>
      <c r="D40" s="111"/>
      <c r="E40" s="112"/>
      <c r="F40" s="112"/>
      <c r="G40" s="129">
        <f>0.22*G39</f>
        <v>0</v>
      </c>
    </row>
    <row r="41" spans="2:7" ht="12.75">
      <c r="B41" s="114"/>
      <c r="C41" s="113" t="s">
        <v>278</v>
      </c>
      <c r="G41" s="118">
        <f>G39+G40</f>
        <v>0</v>
      </c>
    </row>
    <row r="42" spans="2:7" ht="12.75">
      <c r="B42" s="114"/>
      <c r="C42" s="113"/>
      <c r="G42" s="130"/>
    </row>
  </sheetData>
  <sheetProtection/>
  <mergeCells count="2">
    <mergeCell ref="A4:G4"/>
    <mergeCell ref="A1:G1"/>
  </mergeCells>
  <printOptions/>
  <pageMargins left="0.7" right="0.7" top="0.75" bottom="0.75" header="0.3" footer="0.3"/>
  <pageSetup fitToHeight="0" fitToWidth="1"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F553"/>
  <sheetViews>
    <sheetView tabSelected="1" view="pageBreakPreview" zoomScale="130" zoomScaleSheetLayoutView="130" zoomScalePageLayoutView="0" workbookViewId="0" topLeftCell="A61">
      <selection activeCell="F66" sqref="F66"/>
    </sheetView>
  </sheetViews>
  <sheetFormatPr defaultColWidth="9.00390625" defaultRowHeight="12.75"/>
  <cols>
    <col min="1" max="1" width="6.375" style="136" customWidth="1"/>
    <col min="2" max="2" width="3.875" style="136" customWidth="1"/>
    <col min="3" max="3" width="51.625" style="193" customWidth="1"/>
    <col min="4" max="4" width="6.375" style="136" customWidth="1"/>
    <col min="5" max="5" width="10.00390625" style="26" customWidth="1"/>
    <col min="6" max="6" width="13.25390625" style="139" customWidth="1"/>
    <col min="7" max="16384" width="9.125" style="136" customWidth="1"/>
  </cols>
  <sheetData>
    <row r="1" spans="1:6" ht="23.25" customHeight="1">
      <c r="A1" s="309" t="s">
        <v>528</v>
      </c>
      <c r="B1" s="309"/>
      <c r="C1" s="309"/>
      <c r="D1" s="309"/>
      <c r="E1" s="309"/>
      <c r="F1" s="309"/>
    </row>
    <row r="3" spans="4:6" ht="14.25" customHeight="1">
      <c r="D3" s="214" t="s">
        <v>922</v>
      </c>
      <c r="E3" s="215" t="s">
        <v>923</v>
      </c>
      <c r="F3" s="215" t="s">
        <v>924</v>
      </c>
    </row>
    <row r="4" spans="1:6" ht="15">
      <c r="A4" s="28" t="s">
        <v>40</v>
      </c>
      <c r="B4" s="28" t="s">
        <v>148</v>
      </c>
      <c r="C4" s="29" t="s">
        <v>128</v>
      </c>
      <c r="D4" s="28"/>
      <c r="E4" s="133"/>
      <c r="F4" s="30"/>
    </row>
    <row r="5" spans="1:6" ht="12.75">
      <c r="A5" s="223" t="s">
        <v>48</v>
      </c>
      <c r="B5" s="223" t="s">
        <v>148</v>
      </c>
      <c r="C5" s="224" t="s">
        <v>148</v>
      </c>
      <c r="D5" s="223"/>
      <c r="E5" s="134"/>
      <c r="F5" s="225"/>
    </row>
    <row r="6" spans="2:5" ht="25.5">
      <c r="B6" s="136" t="s">
        <v>1</v>
      </c>
      <c r="C6" s="193" t="s">
        <v>9</v>
      </c>
      <c r="E6" s="77"/>
    </row>
    <row r="7" spans="3:5" ht="12.75">
      <c r="C7" s="149" t="s">
        <v>602</v>
      </c>
      <c r="E7" s="77"/>
    </row>
    <row r="8" ht="12.75">
      <c r="E8" s="77"/>
    </row>
    <row r="9" spans="2:5" ht="25.5">
      <c r="B9" s="136" t="s">
        <v>50</v>
      </c>
      <c r="C9" s="193" t="s">
        <v>44</v>
      </c>
      <c r="E9" s="77"/>
    </row>
    <row r="10" spans="3:5" ht="12.75">
      <c r="C10" s="149" t="s">
        <v>602</v>
      </c>
      <c r="E10" s="77"/>
    </row>
    <row r="11" ht="12.75">
      <c r="E11" s="77"/>
    </row>
    <row r="12" spans="2:5" ht="25.5">
      <c r="B12" s="136" t="s">
        <v>76</v>
      </c>
      <c r="C12" s="193" t="s">
        <v>603</v>
      </c>
      <c r="E12" s="77"/>
    </row>
    <row r="13" spans="1:6" ht="12.75">
      <c r="A13" s="34" t="s">
        <v>148</v>
      </c>
      <c r="B13" s="34" t="s">
        <v>148</v>
      </c>
      <c r="C13" s="35" t="s">
        <v>115</v>
      </c>
      <c r="D13" s="34">
        <v>1</v>
      </c>
      <c r="E13" s="78"/>
      <c r="F13" s="36">
        <f>D13*E13</f>
        <v>0</v>
      </c>
    </row>
    <row r="14" ht="12.75">
      <c r="E14" s="77"/>
    </row>
    <row r="15" spans="2:5" ht="25.5">
      <c r="B15" s="136" t="s">
        <v>127</v>
      </c>
      <c r="C15" s="193" t="s">
        <v>604</v>
      </c>
      <c r="E15" s="77"/>
    </row>
    <row r="16" spans="1:6" ht="12.75">
      <c r="A16" s="34" t="s">
        <v>148</v>
      </c>
      <c r="B16" s="34" t="s">
        <v>148</v>
      </c>
      <c r="C16" s="35" t="s">
        <v>115</v>
      </c>
      <c r="D16" s="34">
        <v>1</v>
      </c>
      <c r="E16" s="78"/>
      <c r="F16" s="36">
        <f>D16*E16</f>
        <v>0</v>
      </c>
    </row>
    <row r="17" spans="1:6" ht="12.75">
      <c r="A17" s="34"/>
      <c r="B17" s="34"/>
      <c r="C17" s="35"/>
      <c r="D17" s="34"/>
      <c r="E17" s="78"/>
      <c r="F17" s="36"/>
    </row>
    <row r="18" spans="1:6" ht="12.75">
      <c r="A18" s="223" t="s">
        <v>140</v>
      </c>
      <c r="B18" s="223" t="s">
        <v>148</v>
      </c>
      <c r="C18" s="224" t="s">
        <v>39</v>
      </c>
      <c r="D18" s="223"/>
      <c r="E18" s="134"/>
      <c r="F18" s="225"/>
    </row>
    <row r="19" spans="1:5" ht="12.75">
      <c r="A19" s="136" t="s">
        <v>286</v>
      </c>
      <c r="B19" s="136" t="s">
        <v>148</v>
      </c>
      <c r="C19" s="193" t="s">
        <v>287</v>
      </c>
      <c r="E19" s="77"/>
    </row>
    <row r="20" spans="2:5" ht="25.5">
      <c r="B20" s="136" t="s">
        <v>143</v>
      </c>
      <c r="C20" s="193" t="s">
        <v>571</v>
      </c>
      <c r="E20" s="77"/>
    </row>
    <row r="21" spans="3:5" ht="12.75">
      <c r="C21" s="149" t="s">
        <v>605</v>
      </c>
      <c r="E21" s="77"/>
    </row>
    <row r="22" spans="3:5" ht="12.75">
      <c r="C22" s="193" t="s">
        <v>148</v>
      </c>
      <c r="E22" s="77"/>
    </row>
    <row r="23" spans="1:5" ht="12.75">
      <c r="A23" s="136" t="s">
        <v>120</v>
      </c>
      <c r="B23" s="136" t="s">
        <v>148</v>
      </c>
      <c r="C23" s="193" t="s">
        <v>162</v>
      </c>
      <c r="E23" s="77"/>
    </row>
    <row r="24" spans="2:5" ht="12.75">
      <c r="B24" s="136" t="s">
        <v>89</v>
      </c>
      <c r="C24" s="193" t="s">
        <v>606</v>
      </c>
      <c r="E24" s="77"/>
    </row>
    <row r="25" spans="3:5" ht="12.75">
      <c r="C25" s="149" t="s">
        <v>607</v>
      </c>
      <c r="E25" s="77"/>
    </row>
    <row r="26" spans="3:5" ht="12.75">
      <c r="C26" s="193" t="s">
        <v>148</v>
      </c>
      <c r="E26" s="77"/>
    </row>
    <row r="27" spans="1:5" ht="12.75">
      <c r="A27" s="136" t="s">
        <v>46</v>
      </c>
      <c r="B27" s="136" t="s">
        <v>148</v>
      </c>
      <c r="C27" s="193" t="s">
        <v>146</v>
      </c>
      <c r="E27" s="77"/>
    </row>
    <row r="28" ht="12.75">
      <c r="E28" s="77"/>
    </row>
    <row r="29" spans="1:5" ht="12.75">
      <c r="A29" s="136" t="s">
        <v>142</v>
      </c>
      <c r="B29" s="136" t="s">
        <v>148</v>
      </c>
      <c r="C29" s="193" t="s">
        <v>608</v>
      </c>
      <c r="E29" s="77"/>
    </row>
    <row r="30" spans="2:5" ht="25.5">
      <c r="B30" s="136" t="s">
        <v>609</v>
      </c>
      <c r="C30" s="193" t="s">
        <v>610</v>
      </c>
      <c r="E30" s="77"/>
    </row>
    <row r="31" spans="3:5" ht="12.75">
      <c r="C31" s="193" t="s">
        <v>611</v>
      </c>
      <c r="E31" s="77"/>
    </row>
    <row r="32" spans="3:5" ht="12.75">
      <c r="C32" s="193" t="s">
        <v>612</v>
      </c>
      <c r="E32" s="77"/>
    </row>
    <row r="33" spans="3:5" ht="25.5">
      <c r="C33" s="149" t="s">
        <v>613</v>
      </c>
      <c r="E33" s="77"/>
    </row>
    <row r="34" spans="3:5" ht="12.75">
      <c r="C34" s="193" t="s">
        <v>148</v>
      </c>
      <c r="E34" s="77"/>
    </row>
    <row r="35" spans="1:6" ht="12.75">
      <c r="A35" s="223" t="s">
        <v>73</v>
      </c>
      <c r="B35" s="223" t="s">
        <v>148</v>
      </c>
      <c r="C35" s="224" t="s">
        <v>86</v>
      </c>
      <c r="D35" s="223"/>
      <c r="E35" s="134"/>
      <c r="F35" s="225"/>
    </row>
    <row r="36" spans="1:5" ht="12.75">
      <c r="A36" s="136" t="s">
        <v>16</v>
      </c>
      <c r="B36" s="136" t="s">
        <v>148</v>
      </c>
      <c r="C36" s="193" t="s">
        <v>59</v>
      </c>
      <c r="E36" s="77"/>
    </row>
    <row r="37" spans="2:5" ht="25.5">
      <c r="B37" s="136" t="s">
        <v>114</v>
      </c>
      <c r="C37" s="193" t="s">
        <v>327</v>
      </c>
      <c r="E37" s="77"/>
    </row>
    <row r="38" spans="3:5" ht="12.75">
      <c r="C38" s="149" t="s">
        <v>614</v>
      </c>
      <c r="E38" s="77"/>
    </row>
    <row r="39" spans="3:5" ht="12.75">
      <c r="C39" s="193" t="s">
        <v>148</v>
      </c>
      <c r="E39" s="77"/>
    </row>
    <row r="40" spans="1:5" ht="12.75">
      <c r="A40" s="136" t="s">
        <v>92</v>
      </c>
      <c r="B40" s="136" t="s">
        <v>148</v>
      </c>
      <c r="C40" s="193" t="s">
        <v>131</v>
      </c>
      <c r="E40" s="77"/>
    </row>
    <row r="41" spans="2:5" ht="25.5">
      <c r="B41" s="136" t="s">
        <v>79</v>
      </c>
      <c r="C41" s="193" t="s">
        <v>313</v>
      </c>
      <c r="E41" s="77"/>
    </row>
    <row r="42" spans="3:5" ht="12.75">
      <c r="C42" s="149" t="s">
        <v>615</v>
      </c>
      <c r="E42" s="77"/>
    </row>
    <row r="43" ht="12.75">
      <c r="E43" s="77"/>
    </row>
    <row r="44" spans="2:5" ht="25.5">
      <c r="B44" s="136" t="s">
        <v>21</v>
      </c>
      <c r="C44" s="193" t="s">
        <v>318</v>
      </c>
      <c r="E44" s="77"/>
    </row>
    <row r="45" spans="1:6" ht="12.75">
      <c r="A45" s="34" t="s">
        <v>148</v>
      </c>
      <c r="B45" s="34" t="s">
        <v>148</v>
      </c>
      <c r="C45" s="35" t="s">
        <v>95</v>
      </c>
      <c r="D45" s="34">
        <v>1440</v>
      </c>
      <c r="E45" s="78"/>
      <c r="F45" s="36">
        <f>D45*E45</f>
        <v>0</v>
      </c>
    </row>
    <row r="46" ht="12.75">
      <c r="E46" s="77"/>
    </row>
    <row r="47" spans="2:5" ht="25.5">
      <c r="B47" s="136" t="s">
        <v>319</v>
      </c>
      <c r="C47" s="193" t="s">
        <v>424</v>
      </c>
      <c r="E47" s="77"/>
    </row>
    <row r="48" spans="3:5" ht="25.5">
      <c r="C48" s="193" t="s">
        <v>616</v>
      </c>
      <c r="E48" s="77"/>
    </row>
    <row r="49" spans="3:5" ht="25.5">
      <c r="C49" s="193" t="s">
        <v>617</v>
      </c>
      <c r="E49" s="77"/>
    </row>
    <row r="50" spans="3:5" ht="25.5">
      <c r="C50" s="193" t="s">
        <v>618</v>
      </c>
      <c r="E50" s="77"/>
    </row>
    <row r="51" spans="3:5" ht="25.5">
      <c r="C51" s="193" t="s">
        <v>619</v>
      </c>
      <c r="E51" s="77"/>
    </row>
    <row r="52" spans="3:5" ht="25.5">
      <c r="C52" s="193" t="s">
        <v>620</v>
      </c>
      <c r="E52" s="77"/>
    </row>
    <row r="53" spans="3:5" ht="25.5">
      <c r="C53" s="193" t="s">
        <v>621</v>
      </c>
      <c r="E53" s="77"/>
    </row>
    <row r="54" spans="3:5" ht="25.5">
      <c r="C54" s="226" t="s">
        <v>880</v>
      </c>
      <c r="E54" s="77"/>
    </row>
    <row r="55" spans="3:5" ht="25.5">
      <c r="C55" s="193" t="s">
        <v>622</v>
      </c>
      <c r="E55" s="77"/>
    </row>
    <row r="56" spans="3:5" ht="25.5">
      <c r="C56" s="193" t="s">
        <v>623</v>
      </c>
      <c r="E56" s="77"/>
    </row>
    <row r="57" spans="3:5" ht="25.5">
      <c r="C57" s="193" t="s">
        <v>624</v>
      </c>
      <c r="E57" s="77"/>
    </row>
    <row r="58" spans="3:5" ht="38.25">
      <c r="C58" s="149" t="s">
        <v>884</v>
      </c>
      <c r="E58" s="77"/>
    </row>
    <row r="59" spans="1:6" ht="12.75">
      <c r="A59" s="34" t="s">
        <v>148</v>
      </c>
      <c r="B59" s="34" t="s">
        <v>148</v>
      </c>
      <c r="C59" s="35" t="s">
        <v>115</v>
      </c>
      <c r="D59" s="34">
        <v>1</v>
      </c>
      <c r="E59" s="78"/>
      <c r="F59" s="36">
        <f>D59*E59</f>
        <v>0</v>
      </c>
    </row>
    <row r="60" ht="12.75">
      <c r="E60" s="77"/>
    </row>
    <row r="61" spans="2:5" ht="25.5">
      <c r="B61" s="136" t="s">
        <v>425</v>
      </c>
      <c r="C61" s="193" t="s">
        <v>426</v>
      </c>
      <c r="E61" s="77"/>
    </row>
    <row r="62" spans="3:5" ht="12.75">
      <c r="C62" s="193" t="s">
        <v>427</v>
      </c>
      <c r="E62" s="77"/>
    </row>
    <row r="63" spans="3:5" ht="25.5">
      <c r="C63" s="193" t="s">
        <v>428</v>
      </c>
      <c r="E63" s="77"/>
    </row>
    <row r="64" spans="3:5" ht="25.5">
      <c r="C64" s="193" t="s">
        <v>625</v>
      </c>
      <c r="E64" s="77"/>
    </row>
    <row r="65" spans="3:5" ht="25.5">
      <c r="C65" s="193" t="s">
        <v>429</v>
      </c>
      <c r="E65" s="77"/>
    </row>
    <row r="66" spans="3:5" ht="25.5">
      <c r="C66" s="193" t="s">
        <v>626</v>
      </c>
      <c r="E66" s="77"/>
    </row>
    <row r="67" spans="3:5" ht="13.5" customHeight="1">
      <c r="C67" s="193" t="s">
        <v>627</v>
      </c>
      <c r="E67" s="77"/>
    </row>
    <row r="68" spans="1:6" ht="12.75">
      <c r="A68" s="34" t="s">
        <v>148</v>
      </c>
      <c r="B68" s="34" t="s">
        <v>148</v>
      </c>
      <c r="C68" s="35" t="s">
        <v>115</v>
      </c>
      <c r="D68" s="34">
        <v>1</v>
      </c>
      <c r="E68" s="78"/>
      <c r="F68" s="36">
        <f>D68*E68</f>
        <v>0</v>
      </c>
    </row>
    <row r="69" ht="12.75">
      <c r="E69" s="77"/>
    </row>
    <row r="70" spans="1:6" ht="38.25">
      <c r="A70" s="324"/>
      <c r="B70" s="324" t="s">
        <v>430</v>
      </c>
      <c r="C70" s="325" t="s">
        <v>628</v>
      </c>
      <c r="D70" s="324"/>
      <c r="E70" s="326"/>
      <c r="F70" s="327"/>
    </row>
    <row r="71" spans="1:6" ht="12.75">
      <c r="A71" s="328" t="s">
        <v>148</v>
      </c>
      <c r="B71" s="328" t="s">
        <v>148</v>
      </c>
      <c r="C71" s="329" t="s">
        <v>115</v>
      </c>
      <c r="D71" s="328">
        <v>0</v>
      </c>
      <c r="E71" s="330"/>
      <c r="F71" s="331">
        <f>D71*E71</f>
        <v>0</v>
      </c>
    </row>
    <row r="72" spans="1:6" ht="12.75">
      <c r="A72" s="34"/>
      <c r="B72" s="34"/>
      <c r="C72" s="35"/>
      <c r="D72" s="34"/>
      <c r="E72" s="78"/>
      <c r="F72" s="36"/>
    </row>
    <row r="73" spans="1:5" ht="12.75">
      <c r="A73" s="136" t="s">
        <v>33</v>
      </c>
      <c r="B73" s="136" t="s">
        <v>148</v>
      </c>
      <c r="C73" s="193" t="s">
        <v>85</v>
      </c>
      <c r="E73" s="77"/>
    </row>
    <row r="74" spans="2:5" ht="12.75">
      <c r="B74" s="136" t="s">
        <v>99</v>
      </c>
      <c r="C74" s="193" t="s">
        <v>314</v>
      </c>
      <c r="E74" s="77"/>
    </row>
    <row r="75" spans="1:6" ht="12.75">
      <c r="A75" s="34" t="s">
        <v>148</v>
      </c>
      <c r="B75" s="34" t="s">
        <v>148</v>
      </c>
      <c r="C75" s="35" t="s">
        <v>90</v>
      </c>
      <c r="D75" s="34">
        <v>1</v>
      </c>
      <c r="E75" s="78"/>
      <c r="F75" s="36">
        <f>D75*E75</f>
        <v>0</v>
      </c>
    </row>
    <row r="76" spans="1:6" ht="12.75">
      <c r="A76" s="34"/>
      <c r="B76" s="34"/>
      <c r="C76" s="35"/>
      <c r="D76" s="34"/>
      <c r="E76" s="78"/>
      <c r="F76" s="36"/>
    </row>
    <row r="77" spans="1:6" ht="12.75">
      <c r="A77" s="37"/>
      <c r="B77" s="37"/>
      <c r="C77" s="38" t="s">
        <v>18</v>
      </c>
      <c r="D77" s="37" t="s">
        <v>148</v>
      </c>
      <c r="E77" s="135" t="s">
        <v>148</v>
      </c>
      <c r="F77" s="40">
        <f>SUM(F4:F75)</f>
        <v>0</v>
      </c>
    </row>
    <row r="78" spans="1:6" ht="15">
      <c r="A78" s="28" t="s">
        <v>141</v>
      </c>
      <c r="B78" s="28" t="s">
        <v>148</v>
      </c>
      <c r="C78" s="29" t="s">
        <v>98</v>
      </c>
      <c r="D78" s="28"/>
      <c r="E78" s="133"/>
      <c r="F78" s="30"/>
    </row>
    <row r="79" spans="1:6" ht="12.75">
      <c r="A79" s="223" t="s">
        <v>112</v>
      </c>
      <c r="B79" s="223" t="s">
        <v>148</v>
      </c>
      <c r="C79" s="224" t="s">
        <v>29</v>
      </c>
      <c r="D79" s="223"/>
      <c r="E79" s="134"/>
      <c r="F79" s="225"/>
    </row>
    <row r="80" spans="2:5" ht="25.5">
      <c r="B80" s="136" t="s">
        <v>138</v>
      </c>
      <c r="C80" s="193" t="s">
        <v>629</v>
      </c>
      <c r="E80" s="77"/>
    </row>
    <row r="81" spans="3:5" ht="12.75">
      <c r="C81" s="193" t="s">
        <v>630</v>
      </c>
      <c r="E81" s="77"/>
    </row>
    <row r="82" spans="3:5" ht="12.75">
      <c r="C82" s="193" t="s">
        <v>631</v>
      </c>
      <c r="E82" s="77"/>
    </row>
    <row r="83" spans="3:5" ht="12.75">
      <c r="C83" s="193" t="s">
        <v>632</v>
      </c>
      <c r="E83" s="77"/>
    </row>
    <row r="84" spans="1:6" ht="12.75">
      <c r="A84" s="34" t="s">
        <v>148</v>
      </c>
      <c r="B84" s="34" t="s">
        <v>148</v>
      </c>
      <c r="C84" s="35" t="s">
        <v>144</v>
      </c>
      <c r="D84" s="34">
        <v>40</v>
      </c>
      <c r="E84" s="78"/>
      <c r="F84" s="36">
        <f>D84*E84</f>
        <v>0</v>
      </c>
    </row>
    <row r="85" ht="12.75">
      <c r="E85" s="77"/>
    </row>
    <row r="86" spans="2:5" ht="25.5">
      <c r="B86" s="136" t="s">
        <v>633</v>
      </c>
      <c r="C86" s="193" t="s">
        <v>634</v>
      </c>
      <c r="E86" s="77"/>
    </row>
    <row r="87" spans="3:5" ht="12.75">
      <c r="C87" s="193" t="s">
        <v>635</v>
      </c>
      <c r="E87" s="77"/>
    </row>
    <row r="88" spans="3:5" ht="12.75">
      <c r="C88" s="193" t="s">
        <v>636</v>
      </c>
      <c r="E88" s="77"/>
    </row>
    <row r="89" spans="3:5" ht="12.75">
      <c r="C89" s="193" t="s">
        <v>637</v>
      </c>
      <c r="E89" s="77"/>
    </row>
    <row r="90" spans="1:6" ht="12.75">
      <c r="A90" s="34" t="s">
        <v>148</v>
      </c>
      <c r="B90" s="34" t="s">
        <v>148</v>
      </c>
      <c r="C90" s="35" t="s">
        <v>144</v>
      </c>
      <c r="D90" s="34">
        <v>738</v>
      </c>
      <c r="E90" s="78"/>
      <c r="F90" s="36">
        <f>D90*E90</f>
        <v>0</v>
      </c>
    </row>
    <row r="91" ht="12.75">
      <c r="E91" s="77"/>
    </row>
    <row r="92" spans="2:5" ht="38.25">
      <c r="B92" s="136" t="s">
        <v>288</v>
      </c>
      <c r="C92" s="193" t="s">
        <v>638</v>
      </c>
      <c r="E92" s="77"/>
    </row>
    <row r="93" spans="3:5" ht="12.75">
      <c r="C93" s="193" t="s">
        <v>639</v>
      </c>
      <c r="E93" s="77"/>
    </row>
    <row r="94" spans="3:5" ht="12.75">
      <c r="C94" s="193" t="s">
        <v>640</v>
      </c>
      <c r="E94" s="77"/>
    </row>
    <row r="95" spans="3:5" ht="12.75">
      <c r="C95" s="193" t="s">
        <v>641</v>
      </c>
      <c r="E95" s="77"/>
    </row>
    <row r="96" spans="3:5" ht="12.75">
      <c r="C96" s="193" t="s">
        <v>642</v>
      </c>
      <c r="E96" s="77"/>
    </row>
    <row r="97" spans="3:5" ht="12.75">
      <c r="C97" s="193" t="s">
        <v>643</v>
      </c>
      <c r="E97" s="77"/>
    </row>
    <row r="98" spans="3:5" ht="12.75">
      <c r="C98" s="193" t="s">
        <v>644</v>
      </c>
      <c r="E98" s="77"/>
    </row>
    <row r="99" spans="3:5" ht="12.75">
      <c r="C99" s="193" t="s">
        <v>645</v>
      </c>
      <c r="E99" s="77"/>
    </row>
    <row r="100" spans="3:5" ht="25.5">
      <c r="C100" s="193" t="s">
        <v>646</v>
      </c>
      <c r="E100" s="77"/>
    </row>
    <row r="101" spans="3:5" ht="12.75">
      <c r="C101" s="193" t="s">
        <v>647</v>
      </c>
      <c r="E101" s="77"/>
    </row>
    <row r="102" spans="1:6" ht="12.75">
      <c r="A102" s="34" t="s">
        <v>148</v>
      </c>
      <c r="B102" s="34" t="s">
        <v>148</v>
      </c>
      <c r="C102" s="35" t="s">
        <v>144</v>
      </c>
      <c r="D102" s="34">
        <v>1006</v>
      </c>
      <c r="E102" s="78"/>
      <c r="F102" s="36">
        <f>D102*E102</f>
        <v>0</v>
      </c>
    </row>
    <row r="103" spans="1:6" ht="12.75">
      <c r="A103" s="34"/>
      <c r="B103" s="34"/>
      <c r="C103" s="35"/>
      <c r="D103" s="34"/>
      <c r="E103" s="78"/>
      <c r="F103" s="36"/>
    </row>
    <row r="104" spans="1:6" ht="12.75">
      <c r="A104" s="223" t="s">
        <v>0</v>
      </c>
      <c r="B104" s="223" t="s">
        <v>148</v>
      </c>
      <c r="C104" s="224" t="s">
        <v>102</v>
      </c>
      <c r="D104" s="223"/>
      <c r="E104" s="134"/>
      <c r="F104" s="225"/>
    </row>
    <row r="105" spans="2:5" ht="12.75">
      <c r="B105" s="136" t="s">
        <v>72</v>
      </c>
      <c r="C105" s="193" t="s">
        <v>20</v>
      </c>
      <c r="E105" s="77"/>
    </row>
    <row r="106" spans="3:5" ht="12.75">
      <c r="C106" s="193" t="s">
        <v>648</v>
      </c>
      <c r="E106" s="77"/>
    </row>
    <row r="107" spans="3:5" ht="12.75">
      <c r="C107" s="193" t="s">
        <v>649</v>
      </c>
      <c r="E107" s="77"/>
    </row>
    <row r="108" spans="1:6" ht="12.75">
      <c r="A108" s="34" t="s">
        <v>148</v>
      </c>
      <c r="B108" s="34" t="s">
        <v>148</v>
      </c>
      <c r="C108" s="35" t="s">
        <v>62</v>
      </c>
      <c r="D108" s="34">
        <v>192</v>
      </c>
      <c r="E108" s="78"/>
      <c r="F108" s="36">
        <f>D108*E108</f>
        <v>0</v>
      </c>
    </row>
    <row r="109" spans="1:6" ht="12.75">
      <c r="A109" s="34"/>
      <c r="B109" s="34"/>
      <c r="C109" s="35"/>
      <c r="D109" s="34"/>
      <c r="E109" s="78"/>
      <c r="F109" s="36"/>
    </row>
    <row r="110" spans="1:6" ht="25.5">
      <c r="A110" s="223" t="s">
        <v>650</v>
      </c>
      <c r="B110" s="223" t="s">
        <v>148</v>
      </c>
      <c r="C110" s="224" t="s">
        <v>651</v>
      </c>
      <c r="D110" s="223"/>
      <c r="E110" s="134"/>
      <c r="F110" s="225"/>
    </row>
    <row r="111" spans="2:5" ht="25.5">
      <c r="B111" s="136" t="s">
        <v>317</v>
      </c>
      <c r="C111" s="193" t="s">
        <v>652</v>
      </c>
      <c r="E111" s="77"/>
    </row>
    <row r="112" spans="3:5" ht="12.75">
      <c r="C112" s="193" t="s">
        <v>653</v>
      </c>
      <c r="E112" s="77"/>
    </row>
    <row r="113" spans="3:5" ht="12.75">
      <c r="C113" s="193" t="s">
        <v>654</v>
      </c>
      <c r="E113" s="77"/>
    </row>
    <row r="114" spans="3:5" ht="12.75">
      <c r="C114" s="193" t="s">
        <v>655</v>
      </c>
      <c r="E114" s="77"/>
    </row>
    <row r="115" spans="1:6" ht="12.75">
      <c r="A115" s="34" t="s">
        <v>148</v>
      </c>
      <c r="B115" s="34" t="s">
        <v>148</v>
      </c>
      <c r="C115" s="35" t="s">
        <v>62</v>
      </c>
      <c r="D115" s="34">
        <v>200</v>
      </c>
      <c r="E115" s="78"/>
      <c r="F115" s="36">
        <f>D115*E115</f>
        <v>0</v>
      </c>
    </row>
    <row r="116" spans="1:6" ht="12.75">
      <c r="A116" s="34"/>
      <c r="B116" s="34"/>
      <c r="C116" s="35"/>
      <c r="D116" s="34"/>
      <c r="E116" s="78"/>
      <c r="F116" s="36"/>
    </row>
    <row r="117" spans="1:6" ht="12.75">
      <c r="A117" s="223" t="s">
        <v>32</v>
      </c>
      <c r="B117" s="223" t="s">
        <v>148</v>
      </c>
      <c r="C117" s="224" t="s">
        <v>68</v>
      </c>
      <c r="D117" s="223"/>
      <c r="E117" s="134"/>
      <c r="F117" s="225"/>
    </row>
    <row r="118" spans="2:5" ht="38.25">
      <c r="B118" s="136" t="s">
        <v>72</v>
      </c>
      <c r="C118" s="193" t="s">
        <v>656</v>
      </c>
      <c r="E118" s="77"/>
    </row>
    <row r="119" spans="3:5" ht="38.25">
      <c r="C119" s="193" t="s">
        <v>925</v>
      </c>
      <c r="E119" s="77"/>
    </row>
    <row r="120" spans="1:6" ht="12.75">
      <c r="A120" s="34" t="s">
        <v>148</v>
      </c>
      <c r="B120" s="34" t="s">
        <v>148</v>
      </c>
      <c r="C120" s="35" t="s">
        <v>144</v>
      </c>
      <c r="D120" s="34">
        <v>336</v>
      </c>
      <c r="E120" s="78"/>
      <c r="F120" s="36">
        <f>D120*E120</f>
        <v>0</v>
      </c>
    </row>
    <row r="121" ht="12.75">
      <c r="E121" s="77"/>
    </row>
    <row r="122" spans="2:5" ht="76.5">
      <c r="B122" s="136" t="s">
        <v>58</v>
      </c>
      <c r="C122" s="193" t="s">
        <v>658</v>
      </c>
      <c r="E122" s="77"/>
    </row>
    <row r="123" spans="3:5" ht="12.75">
      <c r="C123" s="193" t="s">
        <v>659</v>
      </c>
      <c r="E123" s="77"/>
    </row>
    <row r="124" spans="3:5" ht="12.75">
      <c r="C124" s="193" t="s">
        <v>660</v>
      </c>
      <c r="E124" s="77"/>
    </row>
    <row r="125" spans="3:5" ht="25.5">
      <c r="C125" s="193" t="s">
        <v>657</v>
      </c>
      <c r="E125" s="77"/>
    </row>
    <row r="126" spans="1:6" ht="12.75">
      <c r="A126" s="34" t="s">
        <v>148</v>
      </c>
      <c r="B126" s="34" t="s">
        <v>148</v>
      </c>
      <c r="C126" s="35" t="s">
        <v>144</v>
      </c>
      <c r="D126" s="34">
        <v>460</v>
      </c>
      <c r="E126" s="78"/>
      <c r="F126" s="36">
        <f>D126*E126</f>
        <v>0</v>
      </c>
    </row>
    <row r="127" ht="12.75">
      <c r="E127" s="77"/>
    </row>
    <row r="128" spans="2:5" ht="27" customHeight="1">
      <c r="B128" s="136" t="s">
        <v>19</v>
      </c>
      <c r="C128" s="193" t="s">
        <v>661</v>
      </c>
      <c r="E128" s="77"/>
    </row>
    <row r="129" spans="3:5" ht="12.75">
      <c r="C129" s="193" t="s">
        <v>662</v>
      </c>
      <c r="E129" s="77"/>
    </row>
    <row r="130" spans="3:5" ht="12.75">
      <c r="C130" s="193" t="s">
        <v>663</v>
      </c>
      <c r="E130" s="77"/>
    </row>
    <row r="131" spans="3:5" ht="12.75">
      <c r="C131" s="193" t="s">
        <v>664</v>
      </c>
      <c r="E131" s="77"/>
    </row>
    <row r="132" spans="3:5" ht="12.75">
      <c r="C132" s="193" t="s">
        <v>665</v>
      </c>
      <c r="E132" s="77"/>
    </row>
    <row r="133" spans="3:5" ht="12.75">
      <c r="C133" s="193" t="s">
        <v>666</v>
      </c>
      <c r="E133" s="77"/>
    </row>
    <row r="134" spans="3:5" ht="12.75">
      <c r="C134" s="193" t="s">
        <v>667</v>
      </c>
      <c r="E134" s="77"/>
    </row>
    <row r="135" spans="1:6" ht="12.75">
      <c r="A135" s="34" t="s">
        <v>148</v>
      </c>
      <c r="B135" s="34" t="s">
        <v>148</v>
      </c>
      <c r="C135" s="35" t="s">
        <v>144</v>
      </c>
      <c r="D135" s="34">
        <v>617.5</v>
      </c>
      <c r="E135" s="78"/>
      <c r="F135" s="36">
        <f>D135*E135</f>
        <v>0</v>
      </c>
    </row>
    <row r="136" spans="1:6" ht="12.75">
      <c r="A136" s="34"/>
      <c r="B136" s="34"/>
      <c r="C136" s="35"/>
      <c r="D136" s="34"/>
      <c r="E136" s="78"/>
      <c r="F136" s="36"/>
    </row>
    <row r="137" spans="1:6" ht="12.75">
      <c r="A137" s="223" t="s">
        <v>91</v>
      </c>
      <c r="B137" s="223" t="s">
        <v>148</v>
      </c>
      <c r="C137" s="224" t="s">
        <v>129</v>
      </c>
      <c r="D137" s="223"/>
      <c r="E137" s="134"/>
      <c r="F137" s="225"/>
    </row>
    <row r="138" spans="2:5" ht="25.5">
      <c r="B138" s="136" t="s">
        <v>111</v>
      </c>
      <c r="C138" s="193" t="s">
        <v>668</v>
      </c>
      <c r="E138" s="77"/>
    </row>
    <row r="139" spans="3:5" ht="12.75">
      <c r="C139" s="193" t="s">
        <v>669</v>
      </c>
      <c r="E139" s="77"/>
    </row>
    <row r="140" spans="3:5" ht="12.75">
      <c r="C140" s="193" t="s">
        <v>670</v>
      </c>
      <c r="E140" s="77"/>
    </row>
    <row r="141" spans="3:5" ht="12.75">
      <c r="C141" s="193" t="s">
        <v>671</v>
      </c>
      <c r="E141" s="77"/>
    </row>
    <row r="142" spans="1:6" ht="12.75">
      <c r="A142" s="34" t="s">
        <v>148</v>
      </c>
      <c r="B142" s="34" t="s">
        <v>148</v>
      </c>
      <c r="C142" s="35" t="s">
        <v>62</v>
      </c>
      <c r="D142" s="34">
        <v>200</v>
      </c>
      <c r="E142" s="78"/>
      <c r="F142" s="36">
        <f>D142*E142</f>
        <v>0</v>
      </c>
    </row>
    <row r="143" ht="12.75">
      <c r="E143" s="77"/>
    </row>
    <row r="144" spans="2:5" ht="12.75">
      <c r="B144" s="136" t="s">
        <v>117</v>
      </c>
      <c r="C144" s="193" t="s">
        <v>34</v>
      </c>
      <c r="E144" s="77"/>
    </row>
    <row r="145" spans="1:6" ht="12.75">
      <c r="A145" s="34" t="s">
        <v>148</v>
      </c>
      <c r="B145" s="34" t="s">
        <v>148</v>
      </c>
      <c r="C145" s="35" t="s">
        <v>62</v>
      </c>
      <c r="D145" s="34">
        <v>200</v>
      </c>
      <c r="E145" s="78"/>
      <c r="F145" s="36">
        <f>D145*E145</f>
        <v>0</v>
      </c>
    </row>
    <row r="146" spans="1:6" ht="12.75">
      <c r="A146" s="34"/>
      <c r="B146" s="34"/>
      <c r="C146" s="35"/>
      <c r="D146" s="34"/>
      <c r="E146" s="78"/>
      <c r="F146" s="36"/>
    </row>
    <row r="147" spans="1:6" ht="12.75">
      <c r="A147" s="223" t="s">
        <v>672</v>
      </c>
      <c r="B147" s="223" t="s">
        <v>148</v>
      </c>
      <c r="C147" s="224" t="s">
        <v>673</v>
      </c>
      <c r="D147" s="223"/>
      <c r="E147" s="134"/>
      <c r="F147" s="225"/>
    </row>
    <row r="148" spans="2:5" ht="51">
      <c r="B148" s="136" t="s">
        <v>674</v>
      </c>
      <c r="C148" s="193" t="s">
        <v>675</v>
      </c>
      <c r="E148" s="77"/>
    </row>
    <row r="149" spans="3:5" ht="12.75">
      <c r="C149" s="193" t="s">
        <v>676</v>
      </c>
      <c r="E149" s="77"/>
    </row>
    <row r="150" spans="3:5" ht="12.75">
      <c r="C150" s="193" t="s">
        <v>677</v>
      </c>
      <c r="E150" s="77"/>
    </row>
    <row r="151" spans="3:5" ht="12.75">
      <c r="C151" s="193" t="s">
        <v>677</v>
      </c>
      <c r="E151" s="77"/>
    </row>
    <row r="152" spans="3:5" ht="12.75">
      <c r="C152" s="193" t="s">
        <v>881</v>
      </c>
      <c r="E152" s="77"/>
    </row>
    <row r="153" spans="1:6" ht="12.75">
      <c r="A153" s="34" t="s">
        <v>148</v>
      </c>
      <c r="B153" s="34" t="s">
        <v>148</v>
      </c>
      <c r="C153" s="35" t="s">
        <v>125</v>
      </c>
      <c r="D153" s="34">
        <v>80</v>
      </c>
      <c r="E153" s="78"/>
      <c r="F153" s="36">
        <f>D153*E153</f>
        <v>0</v>
      </c>
    </row>
    <row r="154" ht="12.75">
      <c r="E154" s="77"/>
    </row>
    <row r="155" spans="2:5" ht="26.25" customHeight="1">
      <c r="B155" s="136" t="s">
        <v>678</v>
      </c>
      <c r="C155" s="193" t="s">
        <v>679</v>
      </c>
      <c r="E155" s="77"/>
    </row>
    <row r="156" spans="1:6" ht="12.75">
      <c r="A156" s="34" t="s">
        <v>148</v>
      </c>
      <c r="B156" s="34" t="s">
        <v>148</v>
      </c>
      <c r="C156" s="35" t="s">
        <v>115</v>
      </c>
      <c r="D156" s="34">
        <v>8</v>
      </c>
      <c r="E156" s="78"/>
      <c r="F156" s="36">
        <f>D156*E156</f>
        <v>0</v>
      </c>
    </row>
    <row r="157" spans="1:6" ht="12.75">
      <c r="A157" s="34"/>
      <c r="B157" s="34"/>
      <c r="C157" s="35"/>
      <c r="D157" s="34"/>
      <c r="E157" s="78"/>
      <c r="F157" s="36"/>
    </row>
    <row r="158" spans="1:6" ht="12.75">
      <c r="A158" s="223" t="s">
        <v>680</v>
      </c>
      <c r="B158" s="223" t="s">
        <v>148</v>
      </c>
      <c r="C158" s="224" t="s">
        <v>681</v>
      </c>
      <c r="D158" s="223"/>
      <c r="E158" s="134"/>
      <c r="F158" s="225"/>
    </row>
    <row r="159" spans="2:5" ht="12.75">
      <c r="B159" s="136" t="s">
        <v>114</v>
      </c>
      <c r="C159" s="193" t="s">
        <v>682</v>
      </c>
      <c r="E159" s="77"/>
    </row>
    <row r="160" spans="3:5" ht="12.75">
      <c r="C160" s="193" t="s">
        <v>683</v>
      </c>
      <c r="E160" s="77"/>
    </row>
    <row r="161" spans="3:5" ht="12" customHeight="1">
      <c r="C161" s="193" t="s">
        <v>684</v>
      </c>
      <c r="E161" s="77"/>
    </row>
    <row r="162" spans="3:5" ht="12.75">
      <c r="C162" s="193" t="s">
        <v>685</v>
      </c>
      <c r="E162" s="77"/>
    </row>
    <row r="163" spans="3:5" ht="12.75">
      <c r="C163" s="193" t="s">
        <v>686</v>
      </c>
      <c r="E163" s="77"/>
    </row>
    <row r="164" spans="3:5" ht="12.75">
      <c r="C164" s="193" t="s">
        <v>686</v>
      </c>
      <c r="E164" s="77"/>
    </row>
    <row r="165" spans="1:6" ht="12.75">
      <c r="A165" s="34" t="s">
        <v>148</v>
      </c>
      <c r="B165" s="34" t="s">
        <v>148</v>
      </c>
      <c r="C165" s="35" t="s">
        <v>62</v>
      </c>
      <c r="D165" s="34">
        <v>512</v>
      </c>
      <c r="E165" s="78"/>
      <c r="F165" s="36">
        <f>D165*E165</f>
        <v>0</v>
      </c>
    </row>
    <row r="166" ht="12.75">
      <c r="E166" s="77"/>
    </row>
    <row r="167" spans="2:5" ht="12.75">
      <c r="B167" s="136" t="s">
        <v>1</v>
      </c>
      <c r="C167" s="193" t="s">
        <v>687</v>
      </c>
      <c r="E167" s="77"/>
    </row>
    <row r="168" spans="1:6" ht="12.75">
      <c r="A168" s="34" t="s">
        <v>148</v>
      </c>
      <c r="B168" s="34" t="s">
        <v>148</v>
      </c>
      <c r="C168" s="35" t="s">
        <v>62</v>
      </c>
      <c r="D168" s="34">
        <v>512</v>
      </c>
      <c r="E168" s="78"/>
      <c r="F168" s="36">
        <f>D168*E168</f>
        <v>0</v>
      </c>
    </row>
    <row r="169" spans="1:6" ht="12.75">
      <c r="A169" s="34"/>
      <c r="B169" s="34"/>
      <c r="C169" s="35"/>
      <c r="D169" s="34"/>
      <c r="E169" s="78"/>
      <c r="F169" s="36"/>
    </row>
    <row r="170" spans="1:6" ht="15" customHeight="1">
      <c r="A170" s="223" t="s">
        <v>81</v>
      </c>
      <c r="B170" s="223" t="s">
        <v>148</v>
      </c>
      <c r="C170" s="224" t="s">
        <v>77</v>
      </c>
      <c r="D170" s="223"/>
      <c r="E170" s="134"/>
      <c r="F170" s="225"/>
    </row>
    <row r="171" spans="2:5" ht="12.75">
      <c r="B171" s="136" t="s">
        <v>594</v>
      </c>
      <c r="C171" s="193" t="s">
        <v>289</v>
      </c>
      <c r="E171" s="77"/>
    </row>
    <row r="172" spans="3:5" ht="12.75">
      <c r="C172" s="193" t="s">
        <v>688</v>
      </c>
      <c r="E172" s="77"/>
    </row>
    <row r="173" spans="3:5" ht="12.75">
      <c r="C173" s="193" t="s">
        <v>689</v>
      </c>
      <c r="E173" s="77"/>
    </row>
    <row r="174" spans="3:5" ht="12.75">
      <c r="C174" s="193" t="s">
        <v>690</v>
      </c>
      <c r="E174" s="77"/>
    </row>
    <row r="175" spans="3:5" ht="12.75">
      <c r="C175" s="193" t="s">
        <v>691</v>
      </c>
      <c r="E175" s="77"/>
    </row>
    <row r="176" spans="3:5" ht="12.75">
      <c r="C176" s="193" t="s">
        <v>692</v>
      </c>
      <c r="E176" s="77"/>
    </row>
    <row r="177" spans="1:6" ht="12.75">
      <c r="A177" s="34" t="s">
        <v>148</v>
      </c>
      <c r="B177" s="34" t="s">
        <v>148</v>
      </c>
      <c r="C177" s="35" t="s">
        <v>144</v>
      </c>
      <c r="D177" s="34">
        <v>1127</v>
      </c>
      <c r="E177" s="78"/>
      <c r="F177" s="36">
        <f>D177*E177</f>
        <v>0</v>
      </c>
    </row>
    <row r="178" spans="1:6" ht="12.75">
      <c r="A178" s="34"/>
      <c r="B178" s="34"/>
      <c r="C178" s="35"/>
      <c r="D178" s="34"/>
      <c r="E178" s="78"/>
      <c r="F178" s="36"/>
    </row>
    <row r="179" spans="1:6" ht="12.75">
      <c r="A179" s="37"/>
      <c r="B179" s="37"/>
      <c r="C179" s="38" t="s">
        <v>123</v>
      </c>
      <c r="D179" s="37" t="s">
        <v>148</v>
      </c>
      <c r="E179" s="135" t="s">
        <v>148</v>
      </c>
      <c r="F179" s="40">
        <f>SUM(F79:F177)</f>
        <v>0</v>
      </c>
    </row>
    <row r="180" spans="1:6" ht="15">
      <c r="A180" s="28" t="s">
        <v>56</v>
      </c>
      <c r="B180" s="28" t="s">
        <v>148</v>
      </c>
      <c r="C180" s="29" t="s">
        <v>31</v>
      </c>
      <c r="D180" s="28"/>
      <c r="E180" s="133"/>
      <c r="F180" s="30"/>
    </row>
    <row r="181" spans="1:6" ht="12.75">
      <c r="A181" s="223" t="s">
        <v>693</v>
      </c>
      <c r="B181" s="223" t="s">
        <v>148</v>
      </c>
      <c r="C181" s="224" t="s">
        <v>694</v>
      </c>
      <c r="D181" s="223"/>
      <c r="E181" s="134"/>
      <c r="F181" s="225"/>
    </row>
    <row r="182" spans="1:5" ht="12.75">
      <c r="A182" s="136" t="s">
        <v>695</v>
      </c>
      <c r="B182" s="136" t="s">
        <v>148</v>
      </c>
      <c r="C182" s="193" t="s">
        <v>696</v>
      </c>
      <c r="E182" s="77"/>
    </row>
    <row r="183" spans="2:5" ht="38.25">
      <c r="B183" s="136" t="s">
        <v>72</v>
      </c>
      <c r="C183" s="193" t="s">
        <v>697</v>
      </c>
      <c r="E183" s="77"/>
    </row>
    <row r="184" spans="3:5" ht="12.75">
      <c r="C184" s="193" t="s">
        <v>698</v>
      </c>
      <c r="E184" s="77"/>
    </row>
    <row r="185" spans="3:5" ht="12.75">
      <c r="C185" s="193" t="s">
        <v>699</v>
      </c>
      <c r="E185" s="77"/>
    </row>
    <row r="186" spans="3:5" ht="12.75">
      <c r="C186" s="193" t="s">
        <v>700</v>
      </c>
      <c r="E186" s="77"/>
    </row>
    <row r="187" spans="1:6" ht="12.75">
      <c r="A187" s="34" t="s">
        <v>148</v>
      </c>
      <c r="B187" s="34" t="s">
        <v>148</v>
      </c>
      <c r="C187" s="35" t="s">
        <v>144</v>
      </c>
      <c r="D187" s="34">
        <v>55.5</v>
      </c>
      <c r="E187" s="78"/>
      <c r="F187" s="36">
        <f>D187*E187</f>
        <v>0</v>
      </c>
    </row>
    <row r="188" spans="1:6" ht="12.75">
      <c r="A188" s="34"/>
      <c r="B188" s="34"/>
      <c r="C188" s="35"/>
      <c r="D188" s="34"/>
      <c r="E188" s="78"/>
      <c r="F188" s="36"/>
    </row>
    <row r="189" spans="1:6" ht="12.75">
      <c r="A189" s="223" t="s">
        <v>55</v>
      </c>
      <c r="B189" s="223" t="s">
        <v>148</v>
      </c>
      <c r="C189" s="224" t="s">
        <v>12</v>
      </c>
      <c r="D189" s="223"/>
      <c r="E189" s="134"/>
      <c r="F189" s="225"/>
    </row>
    <row r="190" spans="1:5" ht="14.25" customHeight="1">
      <c r="A190" s="136" t="s">
        <v>139</v>
      </c>
      <c r="B190" s="136" t="s">
        <v>148</v>
      </c>
      <c r="C190" s="227" t="s">
        <v>926</v>
      </c>
      <c r="E190" s="77"/>
    </row>
    <row r="191" spans="2:5" ht="25.5">
      <c r="B191" s="136" t="s">
        <v>94</v>
      </c>
      <c r="C191" s="193" t="s">
        <v>701</v>
      </c>
      <c r="E191" s="77"/>
    </row>
    <row r="192" spans="3:5" ht="14.25" customHeight="1">
      <c r="C192" s="227" t="s">
        <v>702</v>
      </c>
      <c r="E192" s="77"/>
    </row>
    <row r="193" spans="3:5" ht="12.75">
      <c r="C193" s="193" t="s">
        <v>703</v>
      </c>
      <c r="E193" s="77"/>
    </row>
    <row r="194" spans="1:6" ht="12.75">
      <c r="A194" s="34" t="s">
        <v>148</v>
      </c>
      <c r="B194" s="34" t="s">
        <v>148</v>
      </c>
      <c r="C194" s="35" t="s">
        <v>62</v>
      </c>
      <c r="D194" s="34">
        <v>244</v>
      </c>
      <c r="E194" s="78"/>
      <c r="F194" s="36">
        <f>D194*E194</f>
        <v>0</v>
      </c>
    </row>
    <row r="195" ht="12.75">
      <c r="E195" s="77"/>
    </row>
    <row r="196" spans="2:5" ht="25.5">
      <c r="B196" s="136" t="s">
        <v>147</v>
      </c>
      <c r="C196" s="193" t="s">
        <v>704</v>
      </c>
      <c r="E196" s="77"/>
    </row>
    <row r="197" spans="3:5" ht="12.75">
      <c r="C197" s="193" t="s">
        <v>703</v>
      </c>
      <c r="E197" s="77"/>
    </row>
    <row r="198" spans="1:6" ht="12.75">
      <c r="A198" s="34" t="s">
        <v>148</v>
      </c>
      <c r="B198" s="34" t="s">
        <v>148</v>
      </c>
      <c r="C198" s="35" t="s">
        <v>62</v>
      </c>
      <c r="D198" s="34">
        <v>244</v>
      </c>
      <c r="E198" s="78"/>
      <c r="F198" s="36">
        <f>D198*E198</f>
        <v>0</v>
      </c>
    </row>
    <row r="199" ht="12.75">
      <c r="E199" s="77"/>
    </row>
    <row r="200" spans="2:5" ht="25.5">
      <c r="B200" s="136" t="s">
        <v>122</v>
      </c>
      <c r="C200" s="193" t="s">
        <v>705</v>
      </c>
      <c r="E200" s="77"/>
    </row>
    <row r="201" spans="3:5" ht="12.75">
      <c r="C201" s="193" t="s">
        <v>706</v>
      </c>
      <c r="E201" s="77"/>
    </row>
    <row r="202" spans="3:5" ht="12.75">
      <c r="C202" s="193" t="s">
        <v>707</v>
      </c>
      <c r="E202" s="77"/>
    </row>
    <row r="203" spans="1:6" ht="12.75">
      <c r="A203" s="34" t="s">
        <v>148</v>
      </c>
      <c r="B203" s="34" t="s">
        <v>148</v>
      </c>
      <c r="C203" s="35" t="s">
        <v>62</v>
      </c>
      <c r="D203" s="34">
        <v>26</v>
      </c>
      <c r="E203" s="78"/>
      <c r="F203" s="36">
        <f>D203*E203</f>
        <v>0</v>
      </c>
    </row>
    <row r="204" spans="1:6" ht="12.75">
      <c r="A204" s="34"/>
      <c r="B204" s="34"/>
      <c r="C204" s="35"/>
      <c r="D204" s="34"/>
      <c r="E204" s="78"/>
      <c r="F204" s="36"/>
    </row>
    <row r="205" spans="1:6" ht="12.75">
      <c r="A205" s="223" t="s">
        <v>119</v>
      </c>
      <c r="B205" s="223" t="s">
        <v>148</v>
      </c>
      <c r="C205" s="224" t="s">
        <v>37</v>
      </c>
      <c r="D205" s="223"/>
      <c r="E205" s="134"/>
      <c r="F205" s="225"/>
    </row>
    <row r="206" spans="1:5" ht="12.75">
      <c r="A206" s="136" t="s">
        <v>49</v>
      </c>
      <c r="B206" s="136" t="s">
        <v>148</v>
      </c>
      <c r="C206" s="193" t="s">
        <v>103</v>
      </c>
      <c r="E206" s="77"/>
    </row>
    <row r="207" spans="2:5" ht="25.5">
      <c r="B207" s="136" t="s">
        <v>89</v>
      </c>
      <c r="C207" s="193" t="s">
        <v>708</v>
      </c>
      <c r="E207" s="77"/>
    </row>
    <row r="208" spans="3:5" ht="12.75">
      <c r="C208" s="193" t="s">
        <v>709</v>
      </c>
      <c r="E208" s="77"/>
    </row>
    <row r="209" spans="3:5" ht="12.75">
      <c r="C209" s="193" t="s">
        <v>710</v>
      </c>
      <c r="E209" s="77"/>
    </row>
    <row r="210" spans="3:5" ht="12.75">
      <c r="C210" s="193" t="s">
        <v>711</v>
      </c>
      <c r="E210" s="77"/>
    </row>
    <row r="211" spans="3:5" ht="12.75">
      <c r="C211" s="193" t="s">
        <v>712</v>
      </c>
      <c r="E211" s="77"/>
    </row>
    <row r="212" spans="1:6" ht="12.75">
      <c r="A212" s="34" t="s">
        <v>148</v>
      </c>
      <c r="B212" s="34" t="s">
        <v>148</v>
      </c>
      <c r="C212" s="35" t="s">
        <v>125</v>
      </c>
      <c r="D212" s="34">
        <v>12</v>
      </c>
      <c r="E212" s="78"/>
      <c r="F212" s="36">
        <f>D212*E212</f>
        <v>0</v>
      </c>
    </row>
    <row r="213" ht="12.75">
      <c r="E213" s="77"/>
    </row>
    <row r="214" spans="2:5" ht="25.5">
      <c r="B214" s="136" t="s">
        <v>713</v>
      </c>
      <c r="C214" s="193" t="s">
        <v>714</v>
      </c>
      <c r="E214" s="77"/>
    </row>
    <row r="215" spans="3:5" ht="12.75">
      <c r="C215" s="193" t="s">
        <v>715</v>
      </c>
      <c r="E215" s="77"/>
    </row>
    <row r="216" spans="3:5" ht="12.75">
      <c r="C216" s="193" t="s">
        <v>716</v>
      </c>
      <c r="E216" s="77"/>
    </row>
    <row r="217" spans="1:6" ht="12.75">
      <c r="A217" s="34" t="s">
        <v>148</v>
      </c>
      <c r="B217" s="34" t="s">
        <v>148</v>
      </c>
      <c r="C217" s="35" t="s">
        <v>125</v>
      </c>
      <c r="D217" s="34">
        <v>84</v>
      </c>
      <c r="E217" s="78"/>
      <c r="F217" s="36">
        <f>D217*E217</f>
        <v>0</v>
      </c>
    </row>
    <row r="218" ht="12.75">
      <c r="E218" s="77"/>
    </row>
    <row r="219" spans="2:5" ht="25.5">
      <c r="B219" s="136" t="s">
        <v>717</v>
      </c>
      <c r="C219" s="193" t="s">
        <v>718</v>
      </c>
      <c r="E219" s="77"/>
    </row>
    <row r="220" spans="3:5" ht="12.75">
      <c r="C220" s="193" t="s">
        <v>709</v>
      </c>
      <c r="E220" s="77"/>
    </row>
    <row r="221" spans="3:5" ht="12.75">
      <c r="C221" s="193" t="s">
        <v>710</v>
      </c>
      <c r="E221" s="77"/>
    </row>
    <row r="222" spans="3:5" ht="12.75">
      <c r="C222" s="193" t="s">
        <v>711</v>
      </c>
      <c r="E222" s="77"/>
    </row>
    <row r="223" spans="3:5" ht="12.75">
      <c r="C223" s="193" t="s">
        <v>712</v>
      </c>
      <c r="E223" s="77"/>
    </row>
    <row r="224" spans="1:6" ht="12.75">
      <c r="A224" s="34" t="s">
        <v>148</v>
      </c>
      <c r="B224" s="34" t="s">
        <v>148</v>
      </c>
      <c r="C224" s="35" t="s">
        <v>125</v>
      </c>
      <c r="D224" s="34">
        <v>12</v>
      </c>
      <c r="E224" s="78"/>
      <c r="F224" s="36">
        <f>D224*E224</f>
        <v>0</v>
      </c>
    </row>
    <row r="225" spans="1:6" ht="12.75">
      <c r="A225" s="34"/>
      <c r="B225" s="34"/>
      <c r="C225" s="35"/>
      <c r="D225" s="34"/>
      <c r="E225" s="78"/>
      <c r="F225" s="36"/>
    </row>
    <row r="226" spans="1:6" ht="12.75">
      <c r="A226" s="37"/>
      <c r="B226" s="37"/>
      <c r="C226" s="38" t="s">
        <v>60</v>
      </c>
      <c r="D226" s="37" t="s">
        <v>148</v>
      </c>
      <c r="E226" s="135" t="s">
        <v>148</v>
      </c>
      <c r="F226" s="40">
        <f>SUM(F181:F224)</f>
        <v>0</v>
      </c>
    </row>
    <row r="227" spans="1:6" ht="15">
      <c r="A227" s="28" t="s">
        <v>118</v>
      </c>
      <c r="B227" s="28" t="s">
        <v>148</v>
      </c>
      <c r="C227" s="29" t="s">
        <v>57</v>
      </c>
      <c r="D227" s="28"/>
      <c r="E227" s="133"/>
      <c r="F227" s="30"/>
    </row>
    <row r="228" spans="1:6" ht="12.75">
      <c r="A228" s="223" t="s">
        <v>719</v>
      </c>
      <c r="B228" s="223" t="s">
        <v>148</v>
      </c>
      <c r="C228" s="224" t="s">
        <v>720</v>
      </c>
      <c r="D228" s="223"/>
      <c r="E228" s="134"/>
      <c r="F228" s="225"/>
    </row>
    <row r="229" spans="2:5" ht="27" customHeight="1">
      <c r="B229" s="136" t="s">
        <v>721</v>
      </c>
      <c r="C229" s="193" t="s">
        <v>722</v>
      </c>
      <c r="E229" s="77"/>
    </row>
    <row r="230" spans="3:5" ht="25.5">
      <c r="C230" s="193" t="s">
        <v>723</v>
      </c>
      <c r="E230" s="77"/>
    </row>
    <row r="231" spans="3:5" ht="25.5">
      <c r="C231" s="193" t="s">
        <v>724</v>
      </c>
      <c r="E231" s="77"/>
    </row>
    <row r="232" spans="3:5" ht="25.5">
      <c r="C232" s="193" t="s">
        <v>725</v>
      </c>
      <c r="E232" s="77"/>
    </row>
    <row r="233" spans="3:5" ht="12.75">
      <c r="C233" s="193" t="s">
        <v>726</v>
      </c>
      <c r="E233" s="77"/>
    </row>
    <row r="234" spans="1:6" ht="12.75">
      <c r="A234" s="34" t="s">
        <v>148</v>
      </c>
      <c r="B234" s="34" t="s">
        <v>148</v>
      </c>
      <c r="C234" s="35" t="s">
        <v>115</v>
      </c>
      <c r="D234" s="34">
        <v>126</v>
      </c>
      <c r="E234" s="78"/>
      <c r="F234" s="36">
        <f>D234*E234</f>
        <v>0</v>
      </c>
    </row>
    <row r="235" spans="1:6" ht="12.75">
      <c r="A235" s="34"/>
      <c r="B235" s="34"/>
      <c r="C235" s="35"/>
      <c r="D235" s="34"/>
      <c r="E235" s="78"/>
      <c r="F235" s="36"/>
    </row>
    <row r="236" spans="1:6" ht="12.75">
      <c r="A236" s="223" t="s">
        <v>41</v>
      </c>
      <c r="B236" s="223" t="s">
        <v>148</v>
      </c>
      <c r="C236" s="224" t="s">
        <v>301</v>
      </c>
      <c r="D236" s="223"/>
      <c r="E236" s="134"/>
      <c r="F236" s="225"/>
    </row>
    <row r="237" spans="2:5" ht="38.25">
      <c r="B237" s="136" t="s">
        <v>111</v>
      </c>
      <c r="C237" s="193" t="s">
        <v>727</v>
      </c>
      <c r="E237" s="77"/>
    </row>
    <row r="238" spans="1:6" ht="12.75">
      <c r="A238" s="34" t="s">
        <v>148</v>
      </c>
      <c r="B238" s="34" t="s">
        <v>148</v>
      </c>
      <c r="C238" s="35" t="s">
        <v>125</v>
      </c>
      <c r="D238" s="34">
        <v>37.199999999999996</v>
      </c>
      <c r="E238" s="78"/>
      <c r="F238" s="36">
        <f>D238*E238</f>
        <v>0</v>
      </c>
    </row>
    <row r="239" ht="12.75">
      <c r="E239" s="77"/>
    </row>
    <row r="240" spans="2:5" ht="51">
      <c r="B240" s="136" t="s">
        <v>728</v>
      </c>
      <c r="C240" s="193" t="s">
        <v>729</v>
      </c>
      <c r="E240" s="77"/>
    </row>
    <row r="241" spans="3:5" ht="12.75">
      <c r="C241" s="193" t="s">
        <v>730</v>
      </c>
      <c r="E241" s="77"/>
    </row>
    <row r="242" spans="3:5" ht="12.75">
      <c r="C242" s="193" t="s">
        <v>731</v>
      </c>
      <c r="E242" s="77"/>
    </row>
    <row r="243" spans="3:5" ht="12.75">
      <c r="C243" s="193" t="s">
        <v>732</v>
      </c>
      <c r="E243" s="77"/>
    </row>
    <row r="244" spans="1:6" ht="12.75">
      <c r="A244" s="34" t="s">
        <v>148</v>
      </c>
      <c r="B244" s="34" t="s">
        <v>148</v>
      </c>
      <c r="C244" s="35" t="s">
        <v>125</v>
      </c>
      <c r="D244" s="34">
        <v>22</v>
      </c>
      <c r="E244" s="78"/>
      <c r="F244" s="36">
        <f>D244*E244</f>
        <v>0</v>
      </c>
    </row>
    <row r="245" ht="12.75">
      <c r="E245" s="77"/>
    </row>
    <row r="246" spans="2:5" ht="25.5">
      <c r="B246" s="136" t="s">
        <v>733</v>
      </c>
      <c r="C246" s="193" t="s">
        <v>734</v>
      </c>
      <c r="E246" s="77"/>
    </row>
    <row r="247" spans="1:6" ht="12.75">
      <c r="A247" s="34" t="s">
        <v>148</v>
      </c>
      <c r="B247" s="34" t="s">
        <v>148</v>
      </c>
      <c r="C247" s="35" t="s">
        <v>125</v>
      </c>
      <c r="D247" s="34">
        <v>2</v>
      </c>
      <c r="E247" s="78"/>
      <c r="F247" s="36">
        <f>D247*E247</f>
        <v>0</v>
      </c>
    </row>
    <row r="248" ht="12.75">
      <c r="E248" s="77"/>
    </row>
    <row r="249" spans="2:5" ht="25.5" customHeight="1">
      <c r="B249" s="136" t="s">
        <v>735</v>
      </c>
      <c r="C249" s="193" t="s">
        <v>736</v>
      </c>
      <c r="E249" s="77"/>
    </row>
    <row r="250" spans="1:6" ht="12.75">
      <c r="A250" s="34" t="s">
        <v>148</v>
      </c>
      <c r="B250" s="34" t="s">
        <v>148</v>
      </c>
      <c r="C250" s="35" t="s">
        <v>125</v>
      </c>
      <c r="D250" s="34">
        <v>5</v>
      </c>
      <c r="E250" s="78"/>
      <c r="F250" s="36">
        <f>D250*E250</f>
        <v>0</v>
      </c>
    </row>
    <row r="251" ht="12.75">
      <c r="E251" s="77"/>
    </row>
    <row r="252" spans="2:5" ht="38.25">
      <c r="B252" s="136" t="s">
        <v>737</v>
      </c>
      <c r="C252" s="193" t="s">
        <v>738</v>
      </c>
      <c r="E252" s="77"/>
    </row>
    <row r="253" spans="3:5" ht="25.5">
      <c r="C253" s="193" t="s">
        <v>739</v>
      </c>
      <c r="E253" s="77"/>
    </row>
    <row r="254" spans="3:5" ht="12.75">
      <c r="C254" s="193" t="s">
        <v>740</v>
      </c>
      <c r="E254" s="77"/>
    </row>
    <row r="255" spans="1:6" ht="12.75">
      <c r="A255" s="34" t="s">
        <v>148</v>
      </c>
      <c r="B255" s="34" t="s">
        <v>148</v>
      </c>
      <c r="C255" s="35" t="s">
        <v>125</v>
      </c>
      <c r="D255" s="34">
        <v>31</v>
      </c>
      <c r="E255" s="78"/>
      <c r="F255" s="36">
        <f>D255*E255</f>
        <v>0</v>
      </c>
    </row>
    <row r="256" ht="12.75">
      <c r="E256" s="77"/>
    </row>
    <row r="257" spans="2:5" ht="38.25">
      <c r="B257" s="136" t="s">
        <v>42</v>
      </c>
      <c r="C257" s="193" t="s">
        <v>320</v>
      </c>
      <c r="E257" s="77"/>
    </row>
    <row r="258" spans="3:5" ht="25.5">
      <c r="C258" s="193" t="s">
        <v>741</v>
      </c>
      <c r="E258" s="77"/>
    </row>
    <row r="259" spans="1:6" ht="12.75">
      <c r="A259" s="34" t="s">
        <v>148</v>
      </c>
      <c r="B259" s="34" t="s">
        <v>148</v>
      </c>
      <c r="C259" s="35" t="s">
        <v>115</v>
      </c>
      <c r="D259" s="34">
        <v>7</v>
      </c>
      <c r="E259" s="78"/>
      <c r="F259" s="36">
        <f>D259*E259</f>
        <v>0</v>
      </c>
    </row>
    <row r="260" ht="12.75">
      <c r="E260" s="77"/>
    </row>
    <row r="261" spans="2:5" ht="25.5">
      <c r="B261" s="136" t="s">
        <v>321</v>
      </c>
      <c r="C261" s="193" t="s">
        <v>742</v>
      </c>
      <c r="E261" s="77"/>
    </row>
    <row r="262" spans="1:6" ht="12.75">
      <c r="A262" s="34" t="s">
        <v>148</v>
      </c>
      <c r="B262" s="34" t="s">
        <v>148</v>
      </c>
      <c r="C262" s="35" t="s">
        <v>115</v>
      </c>
      <c r="D262" s="34">
        <v>2</v>
      </c>
      <c r="E262" s="78"/>
      <c r="F262" s="36">
        <f>D262*E262</f>
        <v>0</v>
      </c>
    </row>
    <row r="263" spans="1:6" ht="12.75">
      <c r="A263" s="34"/>
      <c r="B263" s="34"/>
      <c r="C263" s="35"/>
      <c r="D263" s="34"/>
      <c r="E263" s="78"/>
      <c r="F263" s="36"/>
    </row>
    <row r="264" spans="1:6" ht="12.75">
      <c r="A264" s="223" t="s">
        <v>135</v>
      </c>
      <c r="B264" s="223" t="s">
        <v>148</v>
      </c>
      <c r="C264" s="224" t="s">
        <v>290</v>
      </c>
      <c r="D264" s="223"/>
      <c r="E264" s="134"/>
      <c r="F264" s="225"/>
    </row>
    <row r="265" spans="2:5" ht="51">
      <c r="B265" s="136" t="s">
        <v>596</v>
      </c>
      <c r="C265" s="193" t="s">
        <v>743</v>
      </c>
      <c r="E265" s="77"/>
    </row>
    <row r="266" spans="1:6" ht="12.75">
      <c r="A266" s="34" t="s">
        <v>148</v>
      </c>
      <c r="B266" s="34" t="s">
        <v>148</v>
      </c>
      <c r="C266" s="35" t="s">
        <v>115</v>
      </c>
      <c r="D266" s="34">
        <v>2</v>
      </c>
      <c r="E266" s="78"/>
      <c r="F266" s="36">
        <f>D266*E266</f>
        <v>0</v>
      </c>
    </row>
    <row r="267" ht="12.75">
      <c r="E267" s="77"/>
    </row>
    <row r="268" spans="2:5" ht="38.25">
      <c r="B268" s="136" t="s">
        <v>744</v>
      </c>
      <c r="C268" s="193" t="s">
        <v>745</v>
      </c>
      <c r="E268" s="77"/>
    </row>
    <row r="269" spans="3:5" ht="25.5">
      <c r="C269" s="193" t="s">
        <v>746</v>
      </c>
      <c r="E269" s="77"/>
    </row>
    <row r="270" spans="3:5" ht="12.75">
      <c r="C270" s="193" t="s">
        <v>747</v>
      </c>
      <c r="E270" s="77"/>
    </row>
    <row r="271" spans="1:6" ht="12.75">
      <c r="A271" s="34" t="s">
        <v>148</v>
      </c>
      <c r="B271" s="34" t="s">
        <v>148</v>
      </c>
      <c r="C271" s="35" t="s">
        <v>115</v>
      </c>
      <c r="D271" s="34">
        <v>2</v>
      </c>
      <c r="E271" s="78"/>
      <c r="F271" s="36">
        <f>D271*E271</f>
        <v>0</v>
      </c>
    </row>
    <row r="272" ht="12.75">
      <c r="E272" s="77"/>
    </row>
    <row r="273" spans="2:5" ht="38.25">
      <c r="B273" s="136" t="s">
        <v>748</v>
      </c>
      <c r="C273" s="193" t="s">
        <v>749</v>
      </c>
      <c r="E273" s="77"/>
    </row>
    <row r="274" spans="1:6" ht="12.75">
      <c r="A274" s="34" t="s">
        <v>148</v>
      </c>
      <c r="B274" s="34" t="s">
        <v>148</v>
      </c>
      <c r="C274" s="35" t="s">
        <v>115</v>
      </c>
      <c r="D274" s="34">
        <v>2</v>
      </c>
      <c r="E274" s="78"/>
      <c r="F274" s="36">
        <f>D274*E274</f>
        <v>0</v>
      </c>
    </row>
    <row r="275" spans="1:6" ht="12.75">
      <c r="A275" s="34"/>
      <c r="B275" s="34"/>
      <c r="C275" s="35"/>
      <c r="D275" s="34"/>
      <c r="E275" s="78"/>
      <c r="F275" s="36"/>
    </row>
    <row r="276" spans="1:6" ht="12.75">
      <c r="A276" s="223" t="s">
        <v>323</v>
      </c>
      <c r="B276" s="223" t="s">
        <v>148</v>
      </c>
      <c r="C276" s="224" t="s">
        <v>324</v>
      </c>
      <c r="D276" s="223"/>
      <c r="E276" s="134"/>
      <c r="F276" s="225"/>
    </row>
    <row r="277" spans="2:5" ht="51">
      <c r="B277" s="136" t="s">
        <v>633</v>
      </c>
      <c r="C277" s="193" t="s">
        <v>750</v>
      </c>
      <c r="E277" s="77"/>
    </row>
    <row r="278" spans="1:6" ht="12.75">
      <c r="A278" s="34" t="s">
        <v>148</v>
      </c>
      <c r="B278" s="34" t="s">
        <v>148</v>
      </c>
      <c r="C278" s="35" t="s">
        <v>115</v>
      </c>
      <c r="D278" s="34">
        <v>2</v>
      </c>
      <c r="E278" s="78"/>
      <c r="F278" s="36">
        <f>D278*E278</f>
        <v>0</v>
      </c>
    </row>
    <row r="279" spans="1:6" ht="12.75">
      <c r="A279" s="34"/>
      <c r="B279" s="34"/>
      <c r="C279" s="35"/>
      <c r="D279" s="34"/>
      <c r="E279" s="78"/>
      <c r="F279" s="36"/>
    </row>
    <row r="280" spans="1:6" ht="12.75">
      <c r="A280" s="37"/>
      <c r="B280" s="37"/>
      <c r="C280" s="38" t="s">
        <v>47</v>
      </c>
      <c r="D280" s="37" t="s">
        <v>148</v>
      </c>
      <c r="E280" s="135" t="s">
        <v>148</v>
      </c>
      <c r="F280" s="40">
        <f>SUM(F228:F278)</f>
        <v>0</v>
      </c>
    </row>
    <row r="281" spans="1:6" ht="15">
      <c r="A281" s="28" t="s">
        <v>45</v>
      </c>
      <c r="B281" s="28" t="s">
        <v>148</v>
      </c>
      <c r="C281" s="29" t="s">
        <v>88</v>
      </c>
      <c r="D281" s="28"/>
      <c r="E281" s="133"/>
      <c r="F281" s="30"/>
    </row>
    <row r="282" spans="1:6" ht="12.75">
      <c r="A282" s="223" t="s">
        <v>3</v>
      </c>
      <c r="B282" s="223" t="s">
        <v>148</v>
      </c>
      <c r="C282" s="224" t="s">
        <v>11</v>
      </c>
      <c r="D282" s="223"/>
      <c r="E282" s="134"/>
      <c r="F282" s="225"/>
    </row>
    <row r="283" spans="2:5" ht="15" customHeight="1">
      <c r="B283" s="136" t="s">
        <v>89</v>
      </c>
      <c r="C283" s="227" t="s">
        <v>751</v>
      </c>
      <c r="E283" s="77"/>
    </row>
    <row r="284" spans="3:5" ht="12.75">
      <c r="C284" s="193" t="s">
        <v>752</v>
      </c>
      <c r="E284" s="77"/>
    </row>
    <row r="285" spans="3:5" ht="12.75">
      <c r="C285" s="193" t="s">
        <v>753</v>
      </c>
      <c r="E285" s="77"/>
    </row>
    <row r="286" spans="3:5" ht="12.75">
      <c r="C286" s="193" t="s">
        <v>754</v>
      </c>
      <c r="E286" s="77"/>
    </row>
    <row r="287" spans="3:5" ht="25.5">
      <c r="C287" s="193" t="s">
        <v>755</v>
      </c>
      <c r="E287" s="77"/>
    </row>
    <row r="288" spans="1:6" ht="12.75">
      <c r="A288" s="34" t="s">
        <v>148</v>
      </c>
      <c r="B288" s="34" t="s">
        <v>148</v>
      </c>
      <c r="C288" s="35" t="s">
        <v>62</v>
      </c>
      <c r="D288" s="34">
        <v>114.5</v>
      </c>
      <c r="E288" s="78"/>
      <c r="F288" s="36">
        <f>D288*E288</f>
        <v>0</v>
      </c>
    </row>
    <row r="289" ht="12.75">
      <c r="E289" s="77"/>
    </row>
    <row r="290" spans="2:5" ht="25.5">
      <c r="B290" s="136" t="s">
        <v>756</v>
      </c>
      <c r="C290" s="193" t="s">
        <v>757</v>
      </c>
      <c r="E290" s="77"/>
    </row>
    <row r="291" spans="3:5" ht="12.75">
      <c r="C291" s="193" t="s">
        <v>758</v>
      </c>
      <c r="E291" s="77"/>
    </row>
    <row r="292" spans="1:6" ht="12.75">
      <c r="A292" s="34" t="s">
        <v>148</v>
      </c>
      <c r="B292" s="34" t="s">
        <v>148</v>
      </c>
      <c r="C292" s="35" t="s">
        <v>62</v>
      </c>
      <c r="D292" s="34">
        <v>29.5</v>
      </c>
      <c r="E292" s="78"/>
      <c r="F292" s="36">
        <f>D292*E292</f>
        <v>0</v>
      </c>
    </row>
    <row r="293" ht="12.75">
      <c r="E293" s="77"/>
    </row>
    <row r="294" spans="2:5" ht="25.5">
      <c r="B294" s="136" t="s">
        <v>76</v>
      </c>
      <c r="C294" s="193" t="s">
        <v>291</v>
      </c>
      <c r="E294" s="77"/>
    </row>
    <row r="295" spans="3:5" ht="12.75">
      <c r="C295" s="193" t="s">
        <v>759</v>
      </c>
      <c r="E295" s="77"/>
    </row>
    <row r="296" spans="3:5" ht="12.75">
      <c r="C296" s="193" t="s">
        <v>760</v>
      </c>
      <c r="E296" s="77"/>
    </row>
    <row r="297" spans="3:5" ht="12.75">
      <c r="C297" s="193" t="s">
        <v>761</v>
      </c>
      <c r="E297" s="77"/>
    </row>
    <row r="298" spans="1:6" ht="12.75">
      <c r="A298" s="34" t="s">
        <v>148</v>
      </c>
      <c r="B298" s="34" t="s">
        <v>148</v>
      </c>
      <c r="C298" s="35" t="s">
        <v>62</v>
      </c>
      <c r="D298" s="34">
        <v>50.599999999999994</v>
      </c>
      <c r="E298" s="78"/>
      <c r="F298" s="36">
        <f>D298*E298</f>
        <v>0</v>
      </c>
    </row>
    <row r="299" ht="12.75">
      <c r="E299" s="77"/>
    </row>
    <row r="300" spans="2:5" ht="25.5">
      <c r="B300" s="136" t="s">
        <v>292</v>
      </c>
      <c r="C300" s="193" t="s">
        <v>293</v>
      </c>
      <c r="E300" s="77"/>
    </row>
    <row r="301" spans="3:5" ht="12.75">
      <c r="C301" s="193" t="s">
        <v>762</v>
      </c>
      <c r="E301" s="77"/>
    </row>
    <row r="302" spans="3:5" ht="12.75">
      <c r="C302" s="193" t="s">
        <v>763</v>
      </c>
      <c r="E302" s="77"/>
    </row>
    <row r="303" spans="3:5" ht="12.75">
      <c r="C303" s="193" t="s">
        <v>764</v>
      </c>
      <c r="E303" s="77"/>
    </row>
    <row r="304" spans="3:5" ht="12.75">
      <c r="C304" s="193" t="s">
        <v>765</v>
      </c>
      <c r="E304" s="77"/>
    </row>
    <row r="305" spans="1:6" ht="12.75">
      <c r="A305" s="34" t="s">
        <v>148</v>
      </c>
      <c r="B305" s="34" t="s">
        <v>148</v>
      </c>
      <c r="C305" s="35" t="s">
        <v>62</v>
      </c>
      <c r="D305" s="34">
        <v>243.39999999999998</v>
      </c>
      <c r="E305" s="78"/>
      <c r="F305" s="36">
        <f>D305*E305</f>
        <v>0</v>
      </c>
    </row>
    <row r="306" ht="12.75">
      <c r="E306" s="77"/>
    </row>
    <row r="307" spans="2:5" ht="12.75">
      <c r="B307" s="136" t="s">
        <v>766</v>
      </c>
      <c r="C307" s="193" t="s">
        <v>767</v>
      </c>
      <c r="E307" s="77"/>
    </row>
    <row r="308" spans="3:5" ht="12.75">
      <c r="C308" s="193" t="s">
        <v>768</v>
      </c>
      <c r="E308" s="77"/>
    </row>
    <row r="309" spans="3:5" ht="12.75">
      <c r="C309" s="193" t="s">
        <v>769</v>
      </c>
      <c r="E309" s="77"/>
    </row>
    <row r="310" spans="1:6" ht="12.75">
      <c r="A310" s="34" t="s">
        <v>148</v>
      </c>
      <c r="B310" s="34" t="s">
        <v>148</v>
      </c>
      <c r="C310" s="35" t="s">
        <v>62</v>
      </c>
      <c r="D310" s="34">
        <v>147</v>
      </c>
      <c r="E310" s="78"/>
      <c r="F310" s="36">
        <f>D310*E310</f>
        <v>0</v>
      </c>
    </row>
    <row r="311" ht="12.75">
      <c r="E311" s="77"/>
    </row>
    <row r="312" spans="2:5" ht="12.75">
      <c r="B312" s="136" t="s">
        <v>116</v>
      </c>
      <c r="C312" s="193" t="s">
        <v>770</v>
      </c>
      <c r="E312" s="77"/>
    </row>
    <row r="313" spans="3:5" ht="12.75">
      <c r="C313" s="193" t="s">
        <v>771</v>
      </c>
      <c r="E313" s="77"/>
    </row>
    <row r="314" spans="1:6" ht="12.75">
      <c r="A314" s="34" t="s">
        <v>148</v>
      </c>
      <c r="B314" s="34" t="s">
        <v>148</v>
      </c>
      <c r="C314" s="35" t="s">
        <v>62</v>
      </c>
      <c r="D314" s="34">
        <v>15</v>
      </c>
      <c r="E314" s="78"/>
      <c r="F314" s="36">
        <f>D314*E314</f>
        <v>0</v>
      </c>
    </row>
    <row r="315" ht="12.75">
      <c r="E315" s="77"/>
    </row>
    <row r="316" spans="2:5" ht="12.75">
      <c r="B316" s="136" t="s">
        <v>36</v>
      </c>
      <c r="C316" s="193" t="s">
        <v>772</v>
      </c>
      <c r="E316" s="77"/>
    </row>
    <row r="317" spans="3:5" ht="12.75">
      <c r="C317" s="193" t="s">
        <v>773</v>
      </c>
      <c r="E317" s="77"/>
    </row>
    <row r="318" spans="3:5" ht="12.75">
      <c r="C318" s="193" t="s">
        <v>774</v>
      </c>
      <c r="E318" s="77"/>
    </row>
    <row r="319" spans="1:6" ht="12.75">
      <c r="A319" s="34" t="s">
        <v>148</v>
      </c>
      <c r="B319" s="34" t="s">
        <v>148</v>
      </c>
      <c r="C319" s="35" t="s">
        <v>62</v>
      </c>
      <c r="D319" s="34">
        <v>172.2</v>
      </c>
      <c r="E319" s="78"/>
      <c r="F319" s="36">
        <f>D319*E319</f>
        <v>0</v>
      </c>
    </row>
    <row r="320" ht="12.75">
      <c r="E320" s="77"/>
    </row>
    <row r="321" spans="2:5" ht="12.75">
      <c r="B321" s="136" t="s">
        <v>775</v>
      </c>
      <c r="C321" s="193" t="s">
        <v>776</v>
      </c>
      <c r="E321" s="77"/>
    </row>
    <row r="322" spans="3:5" ht="12.75">
      <c r="C322" s="193" t="s">
        <v>777</v>
      </c>
      <c r="E322" s="77"/>
    </row>
    <row r="323" spans="3:5" ht="12.75">
      <c r="C323" s="193" t="s">
        <v>778</v>
      </c>
      <c r="E323" s="77"/>
    </row>
    <row r="324" spans="1:6" ht="12.75">
      <c r="A324" s="34" t="s">
        <v>148</v>
      </c>
      <c r="B324" s="34" t="s">
        <v>148</v>
      </c>
      <c r="C324" s="35" t="s">
        <v>62</v>
      </c>
      <c r="D324" s="34">
        <v>60</v>
      </c>
      <c r="E324" s="78"/>
      <c r="F324" s="36">
        <f>D324*E324</f>
        <v>0</v>
      </c>
    </row>
    <row r="325" ht="12.75">
      <c r="E325" s="77"/>
    </row>
    <row r="326" spans="2:5" ht="25.5">
      <c r="B326" s="136" t="s">
        <v>65</v>
      </c>
      <c r="C326" s="193" t="s">
        <v>70</v>
      </c>
      <c r="E326" s="77"/>
    </row>
    <row r="327" spans="3:5" ht="13.5" customHeight="1">
      <c r="C327" s="193" t="s">
        <v>779</v>
      </c>
      <c r="E327" s="77"/>
    </row>
    <row r="328" spans="3:5" ht="13.5" customHeight="1">
      <c r="C328" s="227" t="s">
        <v>780</v>
      </c>
      <c r="E328" s="77"/>
    </row>
    <row r="329" spans="1:6" ht="12.75">
      <c r="A329" s="34" t="s">
        <v>148</v>
      </c>
      <c r="B329" s="34" t="s">
        <v>148</v>
      </c>
      <c r="C329" s="35" t="s">
        <v>62</v>
      </c>
      <c r="D329" s="34">
        <v>101.6</v>
      </c>
      <c r="E329" s="78"/>
      <c r="F329" s="36">
        <f>D329*E329</f>
        <v>0</v>
      </c>
    </row>
    <row r="330" ht="12.75">
      <c r="E330" s="77"/>
    </row>
    <row r="331" spans="2:5" ht="51">
      <c r="B331" s="136" t="s">
        <v>322</v>
      </c>
      <c r="C331" s="193" t="s">
        <v>781</v>
      </c>
      <c r="E331" s="77"/>
    </row>
    <row r="332" spans="3:5" ht="25.5">
      <c r="C332" s="193" t="s">
        <v>782</v>
      </c>
      <c r="E332" s="77"/>
    </row>
    <row r="333" spans="3:5" ht="14.25" customHeight="1">
      <c r="C333" s="193" t="s">
        <v>783</v>
      </c>
      <c r="E333" s="77"/>
    </row>
    <row r="334" spans="3:5" ht="12.75">
      <c r="C334" s="193" t="s">
        <v>784</v>
      </c>
      <c r="E334" s="77"/>
    </row>
    <row r="335" spans="1:6" ht="12.75">
      <c r="A335" s="34" t="s">
        <v>148</v>
      </c>
      <c r="B335" s="34" t="s">
        <v>148</v>
      </c>
      <c r="C335" s="35" t="s">
        <v>62</v>
      </c>
      <c r="D335" s="34">
        <v>339</v>
      </c>
      <c r="E335" s="78"/>
      <c r="F335" s="36">
        <f>D335*E335</f>
        <v>0</v>
      </c>
    </row>
    <row r="336" spans="1:6" ht="12.75">
      <c r="A336" s="34"/>
      <c r="B336" s="34"/>
      <c r="C336" s="35"/>
      <c r="D336" s="34"/>
      <c r="E336" s="78"/>
      <c r="F336" s="36"/>
    </row>
    <row r="337" spans="1:6" ht="12.75">
      <c r="A337" s="223" t="s">
        <v>107</v>
      </c>
      <c r="B337" s="223" t="s">
        <v>148</v>
      </c>
      <c r="C337" s="224" t="s">
        <v>25</v>
      </c>
      <c r="D337" s="223"/>
      <c r="E337" s="134"/>
      <c r="F337" s="225"/>
    </row>
    <row r="338" spans="2:5" ht="25.5">
      <c r="B338" s="136" t="s">
        <v>114</v>
      </c>
      <c r="C338" s="193" t="s">
        <v>67</v>
      </c>
      <c r="E338" s="77"/>
    </row>
    <row r="339" spans="3:5" ht="12.75">
      <c r="C339" s="193" t="s">
        <v>785</v>
      </c>
      <c r="E339" s="77"/>
    </row>
    <row r="340" spans="1:6" ht="12.75">
      <c r="A340" s="34" t="s">
        <v>148</v>
      </c>
      <c r="B340" s="34" t="s">
        <v>148</v>
      </c>
      <c r="C340" s="35" t="s">
        <v>87</v>
      </c>
      <c r="D340" s="34">
        <v>2500</v>
      </c>
      <c r="E340" s="78"/>
      <c r="F340" s="36">
        <f>D340*E340</f>
        <v>0</v>
      </c>
    </row>
    <row r="341" ht="12.75">
      <c r="E341" s="77"/>
    </row>
    <row r="342" spans="2:5" ht="38.25">
      <c r="B342" s="136" t="s">
        <v>133</v>
      </c>
      <c r="C342" s="193" t="s">
        <v>80</v>
      </c>
      <c r="E342" s="77"/>
    </row>
    <row r="343" spans="1:6" ht="12.75">
      <c r="A343" s="34" t="s">
        <v>148</v>
      </c>
      <c r="B343" s="34" t="s">
        <v>148</v>
      </c>
      <c r="C343" s="35" t="s">
        <v>87</v>
      </c>
      <c r="D343" s="34">
        <v>8000</v>
      </c>
      <c r="E343" s="78"/>
      <c r="F343" s="36">
        <f>D343*E343</f>
        <v>0</v>
      </c>
    </row>
    <row r="344" ht="12.75">
      <c r="E344" s="77"/>
    </row>
    <row r="345" spans="2:5" ht="38.25">
      <c r="B345" s="136" t="s">
        <v>94</v>
      </c>
      <c r="C345" s="193" t="s">
        <v>786</v>
      </c>
      <c r="E345" s="77"/>
    </row>
    <row r="346" spans="1:6" ht="12.75">
      <c r="A346" s="34" t="s">
        <v>148</v>
      </c>
      <c r="B346" s="34" t="s">
        <v>148</v>
      </c>
      <c r="C346" s="35" t="s">
        <v>87</v>
      </c>
      <c r="D346" s="34">
        <v>125000</v>
      </c>
      <c r="E346" s="78"/>
      <c r="F346" s="36">
        <f>D346*E346</f>
        <v>0</v>
      </c>
    </row>
    <row r="347" ht="12.75">
      <c r="E347" s="77"/>
    </row>
    <row r="348" spans="2:5" ht="40.5" customHeight="1">
      <c r="B348" s="136" t="s">
        <v>787</v>
      </c>
      <c r="C348" s="227" t="s">
        <v>788</v>
      </c>
      <c r="E348" s="77"/>
    </row>
    <row r="349" spans="3:5" ht="25.5">
      <c r="C349" s="193" t="s">
        <v>789</v>
      </c>
      <c r="E349" s="77"/>
    </row>
    <row r="350" spans="3:5" ht="12.75">
      <c r="C350" s="193" t="s">
        <v>790</v>
      </c>
      <c r="E350" s="77"/>
    </row>
    <row r="351" spans="1:6" ht="12.75">
      <c r="A351" s="34" t="s">
        <v>148</v>
      </c>
      <c r="B351" s="34" t="s">
        <v>148</v>
      </c>
      <c r="C351" s="35" t="s">
        <v>87</v>
      </c>
      <c r="D351" s="34">
        <v>12000</v>
      </c>
      <c r="E351" s="78"/>
      <c r="F351" s="36">
        <f>D351*E351</f>
        <v>0</v>
      </c>
    </row>
    <row r="352" ht="12.75">
      <c r="E352" s="77"/>
    </row>
    <row r="353" spans="2:5" ht="12.75">
      <c r="B353" s="136" t="s">
        <v>791</v>
      </c>
      <c r="C353" s="193" t="s">
        <v>792</v>
      </c>
      <c r="E353" s="77"/>
    </row>
    <row r="354" spans="1:6" ht="12.75">
      <c r="A354" s="34" t="s">
        <v>148</v>
      </c>
      <c r="B354" s="34" t="s">
        <v>148</v>
      </c>
      <c r="C354" s="35" t="s">
        <v>115</v>
      </c>
      <c r="D354" s="34">
        <v>13</v>
      </c>
      <c r="E354" s="78"/>
      <c r="F354" s="36">
        <f>D354*E354</f>
        <v>0</v>
      </c>
    </row>
    <row r="355" ht="12.75">
      <c r="E355" s="77"/>
    </row>
    <row r="356" spans="2:5" ht="12.75">
      <c r="B356" s="136" t="s">
        <v>793</v>
      </c>
      <c r="C356" s="193" t="s">
        <v>794</v>
      </c>
      <c r="E356" s="77"/>
    </row>
    <row r="357" spans="1:6" ht="12.75">
      <c r="A357" s="34" t="s">
        <v>148</v>
      </c>
      <c r="B357" s="34" t="s">
        <v>148</v>
      </c>
      <c r="C357" s="35" t="s">
        <v>115</v>
      </c>
      <c r="D357" s="34">
        <v>13</v>
      </c>
      <c r="E357" s="78"/>
      <c r="F357" s="36">
        <f>D357*E357</f>
        <v>0</v>
      </c>
    </row>
    <row r="358" spans="1:6" ht="12.75">
      <c r="A358" s="34"/>
      <c r="B358" s="34"/>
      <c r="C358" s="35"/>
      <c r="D358" s="34"/>
      <c r="E358" s="78"/>
      <c r="F358" s="36"/>
    </row>
    <row r="359" spans="1:6" ht="12.75">
      <c r="A359" s="223" t="s">
        <v>26</v>
      </c>
      <c r="B359" s="223" t="s">
        <v>148</v>
      </c>
      <c r="C359" s="224" t="s">
        <v>4</v>
      </c>
      <c r="D359" s="223"/>
      <c r="E359" s="134"/>
      <c r="F359" s="225"/>
    </row>
    <row r="360" spans="2:5" ht="25.5">
      <c r="B360" s="136" t="s">
        <v>1</v>
      </c>
      <c r="C360" s="193" t="s">
        <v>795</v>
      </c>
      <c r="E360" s="77"/>
    </row>
    <row r="361" spans="3:5" ht="12.75">
      <c r="C361" s="193" t="s">
        <v>796</v>
      </c>
      <c r="E361" s="77"/>
    </row>
    <row r="362" spans="3:5" ht="12.75">
      <c r="C362" s="193" t="s">
        <v>639</v>
      </c>
      <c r="E362" s="77"/>
    </row>
    <row r="363" spans="3:5" ht="12.75">
      <c r="C363" s="193" t="s">
        <v>797</v>
      </c>
      <c r="E363" s="77"/>
    </row>
    <row r="364" spans="3:5" ht="12.75">
      <c r="C364" s="193" t="s">
        <v>798</v>
      </c>
      <c r="E364" s="77"/>
    </row>
    <row r="365" spans="3:5" ht="12.75">
      <c r="C365" s="193" t="s">
        <v>665</v>
      </c>
      <c r="E365" s="77"/>
    </row>
    <row r="366" spans="3:5" ht="12.75">
      <c r="C366" s="193" t="s">
        <v>797</v>
      </c>
      <c r="E366" s="77"/>
    </row>
    <row r="367" spans="3:5" ht="12.75">
      <c r="C367" s="193" t="s">
        <v>799</v>
      </c>
      <c r="E367" s="77"/>
    </row>
    <row r="368" spans="1:6" ht="12.75">
      <c r="A368" s="34" t="s">
        <v>148</v>
      </c>
      <c r="B368" s="34" t="s">
        <v>148</v>
      </c>
      <c r="C368" s="35" t="s">
        <v>144</v>
      </c>
      <c r="D368" s="34">
        <v>20.799999999999997</v>
      </c>
      <c r="E368" s="78"/>
      <c r="F368" s="36">
        <f>D368*E368</f>
        <v>0</v>
      </c>
    </row>
    <row r="369" ht="12.75">
      <c r="E369" s="77"/>
    </row>
    <row r="370" spans="2:5" ht="25.5">
      <c r="B370" s="136" t="s">
        <v>735</v>
      </c>
      <c r="C370" s="193" t="s">
        <v>800</v>
      </c>
      <c r="E370" s="77"/>
    </row>
    <row r="371" spans="3:5" ht="12.75">
      <c r="C371" s="193" t="s">
        <v>801</v>
      </c>
      <c r="E371" s="77"/>
    </row>
    <row r="372" spans="3:5" ht="12.75">
      <c r="C372" s="193" t="s">
        <v>802</v>
      </c>
      <c r="E372" s="77"/>
    </row>
    <row r="373" spans="3:5" ht="12.75">
      <c r="C373" s="193" t="s">
        <v>803</v>
      </c>
      <c r="E373" s="77"/>
    </row>
    <row r="374" spans="3:5" ht="12.75">
      <c r="C374" s="193" t="s">
        <v>804</v>
      </c>
      <c r="E374" s="77"/>
    </row>
    <row r="375" spans="3:5" ht="12.75">
      <c r="C375" s="193" t="s">
        <v>805</v>
      </c>
      <c r="E375" s="77"/>
    </row>
    <row r="376" spans="1:6" ht="12.75">
      <c r="A376" s="34" t="s">
        <v>148</v>
      </c>
      <c r="B376" s="34" t="s">
        <v>148</v>
      </c>
      <c r="C376" s="35" t="s">
        <v>144</v>
      </c>
      <c r="D376" s="34">
        <v>18.2</v>
      </c>
      <c r="E376" s="78"/>
      <c r="F376" s="36">
        <f>D376*E376</f>
        <v>0</v>
      </c>
    </row>
    <row r="377" ht="12.75">
      <c r="E377" s="77"/>
    </row>
    <row r="378" spans="2:5" ht="38.25">
      <c r="B378" s="136" t="s">
        <v>806</v>
      </c>
      <c r="C378" s="193" t="s">
        <v>807</v>
      </c>
      <c r="E378" s="77"/>
    </row>
    <row r="379" spans="3:5" ht="12.75">
      <c r="C379" s="193" t="s">
        <v>808</v>
      </c>
      <c r="E379" s="77"/>
    </row>
    <row r="380" spans="3:5" ht="12.75">
      <c r="C380" s="193" t="s">
        <v>808</v>
      </c>
      <c r="E380" s="77"/>
    </row>
    <row r="381" spans="1:6" ht="12.75">
      <c r="A381" s="34" t="s">
        <v>148</v>
      </c>
      <c r="B381" s="34" t="s">
        <v>148</v>
      </c>
      <c r="C381" s="35" t="s">
        <v>144</v>
      </c>
      <c r="D381" s="34">
        <v>196.7</v>
      </c>
      <c r="E381" s="78"/>
      <c r="F381" s="36">
        <f>D381*E381</f>
        <v>0</v>
      </c>
    </row>
    <row r="382" ht="12.75">
      <c r="E382" s="77"/>
    </row>
    <row r="383" spans="2:5" ht="38.25">
      <c r="B383" s="136" t="s">
        <v>130</v>
      </c>
      <c r="C383" s="193" t="s">
        <v>809</v>
      </c>
      <c r="E383" s="77"/>
    </row>
    <row r="384" spans="3:5" ht="12.75">
      <c r="C384" s="193" t="s">
        <v>810</v>
      </c>
      <c r="E384" s="77"/>
    </row>
    <row r="385" spans="3:5" ht="12.75">
      <c r="C385" s="193" t="s">
        <v>811</v>
      </c>
      <c r="E385" s="77"/>
    </row>
    <row r="386" spans="3:5" ht="12.75">
      <c r="C386" s="193" t="s">
        <v>812</v>
      </c>
      <c r="E386" s="77"/>
    </row>
    <row r="387" spans="3:5" ht="12.75">
      <c r="C387" s="193" t="s">
        <v>813</v>
      </c>
      <c r="E387" s="77"/>
    </row>
    <row r="388" spans="3:5" ht="12.75">
      <c r="C388" s="193" t="s">
        <v>814</v>
      </c>
      <c r="E388" s="77"/>
    </row>
    <row r="389" spans="3:5" ht="12.75">
      <c r="C389" s="193" t="s">
        <v>815</v>
      </c>
      <c r="E389" s="77"/>
    </row>
    <row r="390" spans="1:6" ht="12.75">
      <c r="A390" s="34" t="s">
        <v>148</v>
      </c>
      <c r="B390" s="34" t="s">
        <v>148</v>
      </c>
      <c r="C390" s="35" t="s">
        <v>144</v>
      </c>
      <c r="D390" s="34">
        <v>243.2</v>
      </c>
      <c r="E390" s="78"/>
      <c r="F390" s="36">
        <f>D390*E390</f>
        <v>0</v>
      </c>
    </row>
    <row r="391" ht="12.75">
      <c r="E391" s="77"/>
    </row>
    <row r="392" spans="2:5" ht="38.25">
      <c r="B392" s="136" t="s">
        <v>63</v>
      </c>
      <c r="C392" s="193" t="s">
        <v>816</v>
      </c>
      <c r="E392" s="77"/>
    </row>
    <row r="393" spans="3:5" ht="12.75">
      <c r="C393" s="193" t="s">
        <v>817</v>
      </c>
      <c r="E393" s="77"/>
    </row>
    <row r="394" spans="3:5" ht="12.75">
      <c r="C394" s="193" t="s">
        <v>818</v>
      </c>
      <c r="E394" s="77"/>
    </row>
    <row r="395" spans="1:6" ht="12.75">
      <c r="A395" s="34" t="s">
        <v>148</v>
      </c>
      <c r="B395" s="34" t="s">
        <v>148</v>
      </c>
      <c r="C395" s="35" t="s">
        <v>144</v>
      </c>
      <c r="D395" s="34">
        <v>225</v>
      </c>
      <c r="E395" s="78"/>
      <c r="F395" s="36">
        <f>D395*E395</f>
        <v>0</v>
      </c>
    </row>
    <row r="396" ht="12.75">
      <c r="E396" s="77"/>
    </row>
    <row r="397" spans="2:5" ht="51">
      <c r="B397" s="136" t="s">
        <v>819</v>
      </c>
      <c r="C397" s="193" t="s">
        <v>820</v>
      </c>
      <c r="E397" s="77"/>
    </row>
    <row r="398" spans="3:5" ht="12.75">
      <c r="C398" s="193" t="s">
        <v>821</v>
      </c>
      <c r="E398" s="77"/>
    </row>
    <row r="399" spans="1:6" ht="12.75">
      <c r="A399" s="34" t="s">
        <v>148</v>
      </c>
      <c r="B399" s="34" t="s">
        <v>148</v>
      </c>
      <c r="C399" s="35" t="s">
        <v>144</v>
      </c>
      <c r="D399" s="34">
        <v>41.5</v>
      </c>
      <c r="E399" s="78"/>
      <c r="F399" s="36">
        <f>D399*E399</f>
        <v>0</v>
      </c>
    </row>
    <row r="400" spans="1:6" ht="12.75">
      <c r="A400" s="34"/>
      <c r="B400" s="34"/>
      <c r="C400" s="35"/>
      <c r="D400" s="34"/>
      <c r="E400" s="78"/>
      <c r="F400" s="36"/>
    </row>
    <row r="401" spans="1:6" ht="12.75">
      <c r="A401" s="223" t="s">
        <v>83</v>
      </c>
      <c r="B401" s="223" t="s">
        <v>148</v>
      </c>
      <c r="C401" s="224" t="s">
        <v>134</v>
      </c>
      <c r="D401" s="223"/>
      <c r="E401" s="134"/>
      <c r="F401" s="225"/>
    </row>
    <row r="402" spans="2:5" ht="38.25">
      <c r="B402" s="136" t="s">
        <v>51</v>
      </c>
      <c r="C402" s="193" t="s">
        <v>822</v>
      </c>
      <c r="E402" s="77"/>
    </row>
    <row r="403" ht="12.75">
      <c r="E403" s="77"/>
    </row>
    <row r="404" spans="2:5" ht="12.75">
      <c r="B404" s="136" t="s">
        <v>294</v>
      </c>
      <c r="C404" s="193" t="s">
        <v>823</v>
      </c>
      <c r="E404" s="77"/>
    </row>
    <row r="405" spans="3:5" ht="25.5">
      <c r="C405" s="193" t="s">
        <v>824</v>
      </c>
      <c r="E405" s="77"/>
    </row>
    <row r="406" spans="3:5" ht="12.75">
      <c r="C406" s="193" t="s">
        <v>825</v>
      </c>
      <c r="E406" s="77"/>
    </row>
    <row r="407" spans="3:5" ht="12.75">
      <c r="C407" s="193" t="s">
        <v>826</v>
      </c>
      <c r="E407" s="77"/>
    </row>
    <row r="408" spans="1:6" ht="12.75">
      <c r="A408" s="34" t="s">
        <v>148</v>
      </c>
      <c r="B408" s="34" t="s">
        <v>148</v>
      </c>
      <c r="C408" s="35" t="s">
        <v>62</v>
      </c>
      <c r="D408" s="34">
        <v>182.6</v>
      </c>
      <c r="E408" s="78"/>
      <c r="F408" s="36">
        <f>D408*E408</f>
        <v>0</v>
      </c>
    </row>
    <row r="409" spans="1:6" ht="12.75">
      <c r="A409" s="34"/>
      <c r="B409" s="34"/>
      <c r="C409" s="35"/>
      <c r="D409" s="34"/>
      <c r="E409" s="78"/>
      <c r="F409" s="36"/>
    </row>
    <row r="410" spans="1:6" ht="12.75">
      <c r="A410" s="223" t="s">
        <v>96</v>
      </c>
      <c r="B410" s="223" t="s">
        <v>148</v>
      </c>
      <c r="C410" s="224" t="s">
        <v>295</v>
      </c>
      <c r="D410" s="223"/>
      <c r="E410" s="134"/>
      <c r="F410" s="225"/>
    </row>
    <row r="411" spans="2:5" ht="42" customHeight="1">
      <c r="B411" s="136" t="s">
        <v>19</v>
      </c>
      <c r="C411" s="227" t="s">
        <v>827</v>
      </c>
      <c r="E411" s="77"/>
    </row>
    <row r="412" spans="3:5" ht="12.75">
      <c r="C412" s="193" t="s">
        <v>828</v>
      </c>
      <c r="E412" s="77"/>
    </row>
    <row r="413" spans="3:5" ht="12.75">
      <c r="C413" s="193" t="s">
        <v>829</v>
      </c>
      <c r="E413" s="77"/>
    </row>
    <row r="414" spans="3:5" ht="25.5">
      <c r="C414" s="193" t="s">
        <v>830</v>
      </c>
      <c r="E414" s="77"/>
    </row>
    <row r="415" spans="1:6" ht="12.75">
      <c r="A415" s="34" t="s">
        <v>148</v>
      </c>
      <c r="B415" s="34" t="s">
        <v>148</v>
      </c>
      <c r="C415" s="35" t="s">
        <v>125</v>
      </c>
      <c r="D415" s="34">
        <v>85</v>
      </c>
      <c r="E415" s="78"/>
      <c r="F415" s="36">
        <f>D415*E415</f>
        <v>0</v>
      </c>
    </row>
    <row r="416" ht="12.75">
      <c r="E416" s="77"/>
    </row>
    <row r="417" spans="2:5" ht="38.25">
      <c r="B417" s="136" t="s">
        <v>831</v>
      </c>
      <c r="C417" s="193" t="s">
        <v>832</v>
      </c>
      <c r="E417" s="77"/>
    </row>
    <row r="418" spans="3:5" ht="12.75">
      <c r="C418" s="193" t="s">
        <v>833</v>
      </c>
      <c r="E418" s="77"/>
    </row>
    <row r="419" spans="3:5" ht="12.75">
      <c r="C419" s="193" t="s">
        <v>834</v>
      </c>
      <c r="E419" s="77"/>
    </row>
    <row r="420" spans="1:6" ht="12.75">
      <c r="A420" s="34" t="s">
        <v>148</v>
      </c>
      <c r="B420" s="34" t="s">
        <v>148</v>
      </c>
      <c r="C420" s="35" t="s">
        <v>115</v>
      </c>
      <c r="D420" s="34">
        <v>21</v>
      </c>
      <c r="E420" s="78"/>
      <c r="F420" s="36">
        <f>D420*E420</f>
        <v>0</v>
      </c>
    </row>
    <row r="421" ht="12.75">
      <c r="E421" s="77"/>
    </row>
    <row r="422" spans="2:5" ht="25.5">
      <c r="B422" s="136" t="s">
        <v>36</v>
      </c>
      <c r="C422" s="193" t="s">
        <v>835</v>
      </c>
      <c r="E422" s="77"/>
    </row>
    <row r="423" spans="1:6" ht="12.75">
      <c r="A423" s="34" t="s">
        <v>148</v>
      </c>
      <c r="B423" s="34" t="s">
        <v>148</v>
      </c>
      <c r="C423" s="35" t="s">
        <v>115</v>
      </c>
      <c r="D423" s="34">
        <v>6</v>
      </c>
      <c r="E423" s="78"/>
      <c r="F423" s="36">
        <f>D423*E423</f>
        <v>0</v>
      </c>
    </row>
    <row r="424" ht="12.75">
      <c r="E424" s="77"/>
    </row>
    <row r="425" spans="2:5" ht="25.5">
      <c r="B425" s="136" t="s">
        <v>43</v>
      </c>
      <c r="C425" s="193" t="s">
        <v>14</v>
      </c>
      <c r="E425" s="77"/>
    </row>
    <row r="426" spans="3:5" ht="25.5">
      <c r="C426" s="193" t="s">
        <v>830</v>
      </c>
      <c r="E426" s="77"/>
    </row>
    <row r="427" spans="1:6" ht="12.75">
      <c r="A427" s="34" t="s">
        <v>148</v>
      </c>
      <c r="B427" s="34" t="s">
        <v>148</v>
      </c>
      <c r="C427" s="35" t="s">
        <v>115</v>
      </c>
      <c r="D427" s="34">
        <v>1</v>
      </c>
      <c r="E427" s="78"/>
      <c r="F427" s="36">
        <f>D427*E427</f>
        <v>0</v>
      </c>
    </row>
    <row r="428" ht="12.75">
      <c r="E428" s="77"/>
    </row>
    <row r="429" spans="2:5" ht="14.25" customHeight="1">
      <c r="B429" s="136" t="s">
        <v>42</v>
      </c>
      <c r="C429" s="227" t="s">
        <v>836</v>
      </c>
      <c r="E429" s="77"/>
    </row>
    <row r="430" spans="1:6" ht="12.75">
      <c r="A430" s="34" t="s">
        <v>148</v>
      </c>
      <c r="B430" s="34" t="s">
        <v>148</v>
      </c>
      <c r="C430" s="35" t="s">
        <v>90</v>
      </c>
      <c r="D430" s="34">
        <v>2</v>
      </c>
      <c r="E430" s="78"/>
      <c r="F430" s="36">
        <f>D430*E430</f>
        <v>0</v>
      </c>
    </row>
    <row r="431" spans="1:6" ht="12.75">
      <c r="A431" s="34"/>
      <c r="B431" s="34"/>
      <c r="C431" s="35"/>
      <c r="D431" s="34"/>
      <c r="E431" s="78"/>
      <c r="F431" s="36"/>
    </row>
    <row r="432" spans="1:6" ht="12.75">
      <c r="A432" s="223" t="s">
        <v>28</v>
      </c>
      <c r="B432" s="223" t="s">
        <v>148</v>
      </c>
      <c r="C432" s="224" t="s">
        <v>97</v>
      </c>
      <c r="D432" s="223"/>
      <c r="E432" s="134"/>
      <c r="F432" s="225"/>
    </row>
    <row r="433" spans="1:5" ht="12.75">
      <c r="A433" s="136" t="s">
        <v>126</v>
      </c>
      <c r="B433" s="136" t="s">
        <v>148</v>
      </c>
      <c r="C433" s="193" t="s">
        <v>296</v>
      </c>
      <c r="E433" s="77"/>
    </row>
    <row r="434" spans="2:5" ht="25.5">
      <c r="B434" s="136" t="s">
        <v>24</v>
      </c>
      <c r="C434" s="193" t="s">
        <v>104</v>
      </c>
      <c r="E434" s="77"/>
    </row>
    <row r="435" spans="3:5" ht="12.75">
      <c r="C435" s="193" t="s">
        <v>837</v>
      </c>
      <c r="E435" s="77"/>
    </row>
    <row r="436" spans="3:5" ht="12.75">
      <c r="C436" s="193" t="s">
        <v>838</v>
      </c>
      <c r="E436" s="77"/>
    </row>
    <row r="437" spans="3:5" ht="12.75">
      <c r="C437" s="193" t="s">
        <v>839</v>
      </c>
      <c r="E437" s="77"/>
    </row>
    <row r="438" spans="1:6" ht="12.75">
      <c r="A438" s="34" t="s">
        <v>148</v>
      </c>
      <c r="B438" s="34" t="s">
        <v>148</v>
      </c>
      <c r="C438" s="35" t="s">
        <v>62</v>
      </c>
      <c r="D438" s="34">
        <v>411.7</v>
      </c>
      <c r="E438" s="78"/>
      <c r="F438" s="36">
        <f>D438*E438</f>
        <v>0</v>
      </c>
    </row>
    <row r="439" ht="12.75">
      <c r="E439" s="77"/>
    </row>
    <row r="440" spans="2:5" ht="26.25" customHeight="1">
      <c r="B440" s="136" t="s">
        <v>100</v>
      </c>
      <c r="C440" s="193" t="s">
        <v>66</v>
      </c>
      <c r="E440" s="77"/>
    </row>
    <row r="441" spans="1:6" ht="12.75">
      <c r="A441" s="34" t="s">
        <v>148</v>
      </c>
      <c r="B441" s="34" t="s">
        <v>148</v>
      </c>
      <c r="C441" s="35" t="s">
        <v>62</v>
      </c>
      <c r="D441" s="34">
        <v>411.7</v>
      </c>
      <c r="E441" s="78"/>
      <c r="F441" s="36">
        <f>D441*E441</f>
        <v>0</v>
      </c>
    </row>
    <row r="442" ht="12.75">
      <c r="E442" s="77"/>
    </row>
    <row r="443" spans="2:5" ht="38.25">
      <c r="B443" s="136" t="s">
        <v>64</v>
      </c>
      <c r="C443" s="193" t="s">
        <v>78</v>
      </c>
      <c r="E443" s="77"/>
    </row>
    <row r="444" spans="1:6" ht="12.75">
      <c r="A444" s="34" t="s">
        <v>148</v>
      </c>
      <c r="B444" s="34" t="s">
        <v>148</v>
      </c>
      <c r="C444" s="35" t="s">
        <v>62</v>
      </c>
      <c r="D444" s="34">
        <v>411.7</v>
      </c>
      <c r="E444" s="78"/>
      <c r="F444" s="36">
        <f>D444*E444</f>
        <v>0</v>
      </c>
    </row>
    <row r="445" ht="12.75">
      <c r="E445" s="77"/>
    </row>
    <row r="446" spans="2:5" ht="25.5">
      <c r="B446" s="136" t="s">
        <v>22</v>
      </c>
      <c r="C446" s="193" t="s">
        <v>38</v>
      </c>
      <c r="E446" s="77"/>
    </row>
    <row r="447" spans="3:5" ht="25.5">
      <c r="C447" s="193" t="s">
        <v>13</v>
      </c>
      <c r="E447" s="77"/>
    </row>
    <row r="448" spans="3:5" ht="25.5">
      <c r="C448" s="193" t="s">
        <v>325</v>
      </c>
      <c r="E448" s="77"/>
    </row>
    <row r="449" spans="3:5" ht="25.5">
      <c r="C449" s="193" t="s">
        <v>69</v>
      </c>
      <c r="E449" s="77"/>
    </row>
    <row r="450" spans="3:5" ht="12.75">
      <c r="C450" s="193" t="s">
        <v>113</v>
      </c>
      <c r="E450" s="77"/>
    </row>
    <row r="451" spans="1:6" ht="12.75">
      <c r="A451" s="34" t="s">
        <v>148</v>
      </c>
      <c r="B451" s="34" t="s">
        <v>148</v>
      </c>
      <c r="C451" s="35" t="s">
        <v>62</v>
      </c>
      <c r="D451" s="34">
        <v>411.7</v>
      </c>
      <c r="E451" s="78"/>
      <c r="F451" s="36">
        <f>D451*E451</f>
        <v>0</v>
      </c>
    </row>
    <row r="452" ht="12.75">
      <c r="E452" s="77"/>
    </row>
    <row r="453" spans="2:5" ht="25.5">
      <c r="B453" s="136" t="s">
        <v>840</v>
      </c>
      <c r="C453" s="193" t="s">
        <v>841</v>
      </c>
      <c r="E453" s="77"/>
    </row>
    <row r="454" spans="3:5" ht="12.75">
      <c r="C454" s="193" t="s">
        <v>842</v>
      </c>
      <c r="E454" s="77"/>
    </row>
    <row r="455" spans="1:6" ht="12.75">
      <c r="A455" s="34" t="s">
        <v>148</v>
      </c>
      <c r="B455" s="34" t="s">
        <v>148</v>
      </c>
      <c r="C455" s="35" t="s">
        <v>62</v>
      </c>
      <c r="D455" s="34">
        <v>7</v>
      </c>
      <c r="E455" s="78"/>
      <c r="F455" s="36">
        <f>D455*E455</f>
        <v>0</v>
      </c>
    </row>
    <row r="456" ht="12.75">
      <c r="E456" s="77"/>
    </row>
    <row r="457" spans="2:5" ht="25.5">
      <c r="B457" s="136" t="s">
        <v>843</v>
      </c>
      <c r="C457" s="193" t="s">
        <v>844</v>
      </c>
      <c r="E457" s="77"/>
    </row>
    <row r="458" spans="3:5" ht="25.5">
      <c r="C458" s="193" t="s">
        <v>845</v>
      </c>
      <c r="E458" s="77"/>
    </row>
    <row r="459" spans="3:5" ht="12.75">
      <c r="C459" s="193" t="s">
        <v>846</v>
      </c>
      <c r="E459" s="77"/>
    </row>
    <row r="460" spans="3:5" ht="12.75">
      <c r="C460" s="193" t="s">
        <v>846</v>
      </c>
      <c r="E460" s="77"/>
    </row>
    <row r="461" spans="1:6" ht="12.75">
      <c r="A461" s="34" t="s">
        <v>148</v>
      </c>
      <c r="B461" s="34" t="s">
        <v>148</v>
      </c>
      <c r="C461" s="35" t="s">
        <v>62</v>
      </c>
      <c r="D461" s="34">
        <v>140</v>
      </c>
      <c r="E461" s="78"/>
      <c r="F461" s="36">
        <f>D461*E461</f>
        <v>0</v>
      </c>
    </row>
    <row r="462" ht="12.75">
      <c r="E462" s="77"/>
    </row>
    <row r="463" spans="2:5" ht="51">
      <c r="B463" s="136" t="s">
        <v>42</v>
      </c>
      <c r="C463" s="193" t="s">
        <v>30</v>
      </c>
      <c r="E463" s="77"/>
    </row>
    <row r="464" spans="3:5" ht="12.75">
      <c r="C464" s="193" t="s">
        <v>847</v>
      </c>
      <c r="E464" s="77"/>
    </row>
    <row r="465" spans="3:5" ht="12.75">
      <c r="C465" s="193" t="s">
        <v>848</v>
      </c>
      <c r="E465" s="77"/>
    </row>
    <row r="466" spans="3:5" ht="12.75">
      <c r="C466" s="193" t="s">
        <v>849</v>
      </c>
      <c r="E466" s="77"/>
    </row>
    <row r="467" spans="3:5" ht="12.75">
      <c r="C467" s="193" t="s">
        <v>848</v>
      </c>
      <c r="E467" s="77"/>
    </row>
    <row r="468" spans="1:6" ht="12.75">
      <c r="A468" s="34" t="s">
        <v>148</v>
      </c>
      <c r="B468" s="34" t="s">
        <v>148</v>
      </c>
      <c r="C468" s="35" t="s">
        <v>125</v>
      </c>
      <c r="D468" s="34">
        <v>95</v>
      </c>
      <c r="E468" s="78"/>
      <c r="F468" s="36">
        <f>D468*E468</f>
        <v>0</v>
      </c>
    </row>
    <row r="469" ht="12.75">
      <c r="E469" s="77"/>
    </row>
    <row r="470" spans="2:5" ht="40.5" customHeight="1">
      <c r="B470" s="136" t="s">
        <v>84</v>
      </c>
      <c r="C470" s="227" t="s">
        <v>7</v>
      </c>
      <c r="E470" s="77"/>
    </row>
    <row r="471" spans="1:6" ht="12.75">
      <c r="A471" s="34" t="s">
        <v>148</v>
      </c>
      <c r="B471" s="34" t="s">
        <v>148</v>
      </c>
      <c r="C471" s="35" t="s">
        <v>125</v>
      </c>
      <c r="D471" s="34">
        <v>95</v>
      </c>
      <c r="E471" s="78"/>
      <c r="F471" s="36">
        <f>D471*E471</f>
        <v>0</v>
      </c>
    </row>
    <row r="472" ht="12.75">
      <c r="E472" s="77"/>
    </row>
    <row r="473" spans="2:5" ht="25.5">
      <c r="B473" s="136" t="s">
        <v>53</v>
      </c>
      <c r="C473" s="193" t="s">
        <v>23</v>
      </c>
      <c r="E473" s="77"/>
    </row>
    <row r="474" spans="3:5" ht="25.5">
      <c r="C474" s="193" t="s">
        <v>850</v>
      </c>
      <c r="E474" s="77"/>
    </row>
    <row r="475" spans="3:5" ht="12.75">
      <c r="C475" s="193" t="s">
        <v>851</v>
      </c>
      <c r="E475" s="77"/>
    </row>
    <row r="476" spans="3:5" ht="12.75">
      <c r="C476" s="193" t="s">
        <v>852</v>
      </c>
      <c r="E476" s="77"/>
    </row>
    <row r="477" spans="3:5" ht="25.5">
      <c r="C477" s="193" t="s">
        <v>853</v>
      </c>
      <c r="E477" s="77"/>
    </row>
    <row r="478" spans="3:5" ht="12.75">
      <c r="C478" s="193" t="s">
        <v>854</v>
      </c>
      <c r="E478" s="77"/>
    </row>
    <row r="479" spans="3:5" ht="12.75">
      <c r="C479" s="193" t="s">
        <v>855</v>
      </c>
      <c r="E479" s="77"/>
    </row>
    <row r="480" spans="3:5" ht="12.75">
      <c r="C480" s="193" t="s">
        <v>856</v>
      </c>
      <c r="E480" s="77"/>
    </row>
    <row r="481" spans="3:5" ht="12.75">
      <c r="C481" s="193" t="s">
        <v>857</v>
      </c>
      <c r="E481" s="77"/>
    </row>
    <row r="482" spans="3:5" ht="12.75">
      <c r="C482" s="193" t="s">
        <v>858</v>
      </c>
      <c r="E482" s="77"/>
    </row>
    <row r="483" spans="3:5" ht="12.75">
      <c r="C483" s="193" t="s">
        <v>859</v>
      </c>
      <c r="E483" s="77"/>
    </row>
    <row r="484" spans="1:6" ht="12.75">
      <c r="A484" s="34" t="s">
        <v>148</v>
      </c>
      <c r="B484" s="34" t="s">
        <v>148</v>
      </c>
      <c r="C484" s="35" t="s">
        <v>125</v>
      </c>
      <c r="D484" s="34">
        <v>157</v>
      </c>
      <c r="E484" s="78"/>
      <c r="F484" s="36">
        <f>D484*E484</f>
        <v>0</v>
      </c>
    </row>
    <row r="485" spans="1:6" ht="12.75">
      <c r="A485" s="34"/>
      <c r="B485" s="34"/>
      <c r="C485" s="35"/>
      <c r="D485" s="34"/>
      <c r="E485" s="78"/>
      <c r="F485" s="36"/>
    </row>
    <row r="486" spans="1:6" ht="12.75">
      <c r="A486" s="37"/>
      <c r="B486" s="37"/>
      <c r="C486" s="38" t="s">
        <v>132</v>
      </c>
      <c r="D486" s="37" t="s">
        <v>148</v>
      </c>
      <c r="E486" s="135" t="s">
        <v>148</v>
      </c>
      <c r="F486" s="40">
        <f>SUM(F282:F484)</f>
        <v>0</v>
      </c>
    </row>
    <row r="487" spans="1:6" ht="15">
      <c r="A487" s="28" t="s">
        <v>136</v>
      </c>
      <c r="B487" s="28" t="s">
        <v>148</v>
      </c>
      <c r="C487" s="29" t="s">
        <v>145</v>
      </c>
      <c r="D487" s="28"/>
      <c r="E487" s="133"/>
      <c r="F487" s="30"/>
    </row>
    <row r="488" spans="1:6" ht="12.75">
      <c r="A488" s="223" t="s">
        <v>54</v>
      </c>
      <c r="B488" s="223" t="s">
        <v>148</v>
      </c>
      <c r="C488" s="224" t="s">
        <v>75</v>
      </c>
      <c r="D488" s="223"/>
      <c r="E488" s="134"/>
      <c r="F488" s="225"/>
    </row>
    <row r="489" spans="2:5" ht="38.25">
      <c r="B489" s="136" t="s">
        <v>860</v>
      </c>
      <c r="C489" s="193" t="s">
        <v>861</v>
      </c>
      <c r="E489" s="77"/>
    </row>
    <row r="490" spans="3:5" ht="25.5">
      <c r="C490" s="193" t="s">
        <v>862</v>
      </c>
      <c r="E490" s="77"/>
    </row>
    <row r="491" spans="3:5" ht="25.5">
      <c r="C491" s="193" t="s">
        <v>863</v>
      </c>
      <c r="E491" s="77"/>
    </row>
    <row r="492" spans="3:5" ht="25.5">
      <c r="C492" s="193" t="s">
        <v>864</v>
      </c>
      <c r="E492" s="77"/>
    </row>
    <row r="493" spans="3:5" ht="12.75">
      <c r="C493" s="193" t="s">
        <v>865</v>
      </c>
      <c r="E493" s="77"/>
    </row>
    <row r="494" spans="1:6" ht="12.75">
      <c r="A494" s="34" t="s">
        <v>148</v>
      </c>
      <c r="B494" s="34" t="s">
        <v>148</v>
      </c>
      <c r="C494" s="35" t="s">
        <v>125</v>
      </c>
      <c r="D494" s="34">
        <v>100</v>
      </c>
      <c r="E494" s="78"/>
      <c r="F494" s="36">
        <f>D494*E494</f>
        <v>0</v>
      </c>
    </row>
    <row r="495" spans="1:6" ht="12.75">
      <c r="A495" s="34"/>
      <c r="B495" s="34"/>
      <c r="C495" s="35"/>
      <c r="D495" s="34"/>
      <c r="E495" s="78"/>
      <c r="F495" s="36"/>
    </row>
    <row r="496" spans="1:6" ht="12.75">
      <c r="A496" s="37"/>
      <c r="B496" s="37"/>
      <c r="C496" s="38" t="s">
        <v>35</v>
      </c>
      <c r="D496" s="37" t="s">
        <v>148</v>
      </c>
      <c r="E496" s="135" t="s">
        <v>148</v>
      </c>
      <c r="F496" s="40">
        <f>SUM(F487:F494)</f>
        <v>0</v>
      </c>
    </row>
    <row r="497" spans="1:6" ht="15">
      <c r="A497" s="28" t="s">
        <v>74</v>
      </c>
      <c r="B497" s="28" t="s">
        <v>148</v>
      </c>
      <c r="C497" s="29" t="s">
        <v>27</v>
      </c>
      <c r="D497" s="28"/>
      <c r="E497" s="133"/>
      <c r="F497" s="30"/>
    </row>
    <row r="498" spans="1:6" ht="12.75">
      <c r="A498" s="223" t="s">
        <v>315</v>
      </c>
      <c r="B498" s="223" t="s">
        <v>148</v>
      </c>
      <c r="C498" s="224" t="s">
        <v>316</v>
      </c>
      <c r="D498" s="223"/>
      <c r="E498" s="134"/>
      <c r="F498" s="225"/>
    </row>
    <row r="499" spans="2:5" ht="25.5">
      <c r="B499" s="136" t="s">
        <v>317</v>
      </c>
      <c r="C499" s="193" t="s">
        <v>866</v>
      </c>
      <c r="E499" s="77"/>
    </row>
    <row r="500" spans="3:5" ht="12.75">
      <c r="C500" s="193" t="s">
        <v>867</v>
      </c>
      <c r="E500" s="77"/>
    </row>
    <row r="501" spans="3:5" ht="12.75">
      <c r="C501" s="193" t="s">
        <v>868</v>
      </c>
      <c r="E501" s="77"/>
    </row>
    <row r="502" spans="1:6" ht="12.75">
      <c r="A502" s="34" t="s">
        <v>148</v>
      </c>
      <c r="B502" s="34" t="s">
        <v>148</v>
      </c>
      <c r="C502" s="35" t="s">
        <v>125</v>
      </c>
      <c r="D502" s="34">
        <v>150</v>
      </c>
      <c r="E502" s="78"/>
      <c r="F502" s="36">
        <f>D502*E502</f>
        <v>0</v>
      </c>
    </row>
    <row r="503" ht="12.75">
      <c r="E503" s="77"/>
    </row>
    <row r="504" spans="2:5" ht="25.5">
      <c r="B504" s="136" t="s">
        <v>100</v>
      </c>
      <c r="C504" s="193" t="s">
        <v>869</v>
      </c>
      <c r="E504" s="77"/>
    </row>
    <row r="505" spans="3:5" ht="12.75">
      <c r="C505" s="193" t="s">
        <v>870</v>
      </c>
      <c r="E505" s="77"/>
    </row>
    <row r="506" spans="3:5" ht="12.75">
      <c r="C506" s="193" t="s">
        <v>871</v>
      </c>
      <c r="E506" s="77"/>
    </row>
    <row r="507" spans="1:6" ht="12.75">
      <c r="A507" s="34" t="s">
        <v>148</v>
      </c>
      <c r="B507" s="34" t="s">
        <v>148</v>
      </c>
      <c r="C507" s="35" t="s">
        <v>125</v>
      </c>
      <c r="D507" s="34">
        <v>100</v>
      </c>
      <c r="E507" s="78"/>
      <c r="F507" s="36">
        <f>D507*E507</f>
        <v>0</v>
      </c>
    </row>
    <row r="508" ht="12.75">
      <c r="E508" s="77"/>
    </row>
    <row r="509" spans="2:5" ht="38.25">
      <c r="B509" s="136" t="s">
        <v>326</v>
      </c>
      <c r="C509" s="193" t="s">
        <v>872</v>
      </c>
      <c r="E509" s="77"/>
    </row>
    <row r="510" spans="3:5" ht="25.5">
      <c r="C510" s="193" t="s">
        <v>873</v>
      </c>
      <c r="E510" s="77"/>
    </row>
    <row r="511" spans="3:5" ht="12.75">
      <c r="C511" s="193" t="s">
        <v>874</v>
      </c>
      <c r="E511" s="77"/>
    </row>
    <row r="512" spans="3:5" ht="12.75">
      <c r="C512" s="193" t="s">
        <v>148</v>
      </c>
      <c r="E512" s="77"/>
    </row>
    <row r="513" spans="1:6" ht="12.75">
      <c r="A513" s="223" t="s">
        <v>110</v>
      </c>
      <c r="B513" s="223" t="s">
        <v>148</v>
      </c>
      <c r="C513" s="224" t="s">
        <v>124</v>
      </c>
      <c r="D513" s="223"/>
      <c r="E513" s="134"/>
      <c r="F513" s="225"/>
    </row>
    <row r="514" spans="2:5" ht="25.5">
      <c r="B514" s="136" t="s">
        <v>875</v>
      </c>
      <c r="C514" s="193" t="s">
        <v>876</v>
      </c>
      <c r="E514" s="77"/>
    </row>
    <row r="515" spans="1:6" ht="12.75">
      <c r="A515" s="34" t="s">
        <v>148</v>
      </c>
      <c r="B515" s="34" t="s">
        <v>148</v>
      </c>
      <c r="C515" s="35" t="s">
        <v>115</v>
      </c>
      <c r="D515" s="34">
        <v>1</v>
      </c>
      <c r="E515" s="78"/>
      <c r="F515" s="36">
        <f>D515*E515</f>
        <v>0</v>
      </c>
    </row>
    <row r="516" ht="12.75">
      <c r="E516" s="77"/>
    </row>
    <row r="517" spans="2:5" ht="12.75">
      <c r="B517" s="136" t="s">
        <v>108</v>
      </c>
      <c r="C517" s="193" t="s">
        <v>877</v>
      </c>
      <c r="E517" s="77"/>
    </row>
    <row r="518" spans="1:6" ht="12.75">
      <c r="A518" s="34" t="s">
        <v>148</v>
      </c>
      <c r="B518" s="34" t="s">
        <v>148</v>
      </c>
      <c r="C518" s="35" t="s">
        <v>115</v>
      </c>
      <c r="D518" s="34">
        <v>1</v>
      </c>
      <c r="E518" s="78"/>
      <c r="F518" s="36">
        <f>D518*E518</f>
        <v>0</v>
      </c>
    </row>
    <row r="519" spans="1:6" ht="12.75">
      <c r="A519" s="34"/>
      <c r="B519" s="34"/>
      <c r="C519" s="35"/>
      <c r="D519" s="34"/>
      <c r="E519" s="78"/>
      <c r="F519" s="36"/>
    </row>
    <row r="520" spans="1:5" ht="25.5">
      <c r="A520" s="143"/>
      <c r="B520" s="136" t="s">
        <v>878</v>
      </c>
      <c r="C520" s="193" t="s">
        <v>879</v>
      </c>
      <c r="E520" s="77"/>
    </row>
    <row r="521" spans="1:6" ht="12.75">
      <c r="A521" s="147" t="s">
        <v>148</v>
      </c>
      <c r="B521" s="34" t="s">
        <v>148</v>
      </c>
      <c r="C521" s="35" t="s">
        <v>115</v>
      </c>
      <c r="D521" s="34">
        <v>1</v>
      </c>
      <c r="E521" s="78"/>
      <c r="F521" s="36">
        <f>D521*E521</f>
        <v>0</v>
      </c>
    </row>
    <row r="522" ht="12.75">
      <c r="E522" s="77"/>
    </row>
    <row r="523" spans="1:6" ht="12.75">
      <c r="A523" s="37"/>
      <c r="B523" s="37"/>
      <c r="C523" s="38" t="s">
        <v>2</v>
      </c>
      <c r="D523" s="37" t="s">
        <v>148</v>
      </c>
      <c r="E523" s="135" t="s">
        <v>148</v>
      </c>
      <c r="F523" s="40">
        <f>SUM(F497:F522)</f>
        <v>0</v>
      </c>
    </row>
    <row r="524" spans="1:6" ht="15">
      <c r="A524" s="28" t="s">
        <v>137</v>
      </c>
      <c r="B524" s="28" t="s">
        <v>148</v>
      </c>
      <c r="C524" s="29" t="s">
        <v>901</v>
      </c>
      <c r="D524" s="28"/>
      <c r="E524" s="133"/>
      <c r="F524" s="30"/>
    </row>
    <row r="525" spans="1:6" ht="12.75">
      <c r="A525" s="223" t="s">
        <v>902</v>
      </c>
      <c r="B525" s="144" t="s">
        <v>148</v>
      </c>
      <c r="C525" s="145"/>
      <c r="D525" s="144"/>
      <c r="E525" s="146"/>
      <c r="F525" s="225"/>
    </row>
    <row r="526" spans="1:5" ht="51">
      <c r="A526" s="200" t="s">
        <v>915</v>
      </c>
      <c r="C526" s="201" t="s">
        <v>917</v>
      </c>
      <c r="E526" s="77"/>
    </row>
    <row r="527" spans="1:6" ht="12.75">
      <c r="A527" s="34" t="s">
        <v>148</v>
      </c>
      <c r="B527" s="34" t="s">
        <v>148</v>
      </c>
      <c r="C527" s="202" t="s">
        <v>911</v>
      </c>
      <c r="D527" s="34">
        <v>1</v>
      </c>
      <c r="E527" s="78"/>
      <c r="F527" s="36">
        <f>D527*E527</f>
        <v>0</v>
      </c>
    </row>
    <row r="528" spans="1:6" ht="12.75">
      <c r="A528" s="34"/>
      <c r="B528" s="34"/>
      <c r="C528" s="202"/>
      <c r="D528" s="34"/>
      <c r="E528" s="78"/>
      <c r="F528" s="36"/>
    </row>
    <row r="529" spans="1:5" ht="76.5">
      <c r="A529" s="136" t="s">
        <v>914</v>
      </c>
      <c r="C529" s="201" t="s">
        <v>913</v>
      </c>
      <c r="E529" s="77"/>
    </row>
    <row r="530" spans="1:6" ht="12.75">
      <c r="A530" s="34" t="s">
        <v>148</v>
      </c>
      <c r="B530" s="34" t="s">
        <v>148</v>
      </c>
      <c r="C530" s="202" t="s">
        <v>911</v>
      </c>
      <c r="D530" s="34">
        <v>1</v>
      </c>
      <c r="E530" s="78"/>
      <c r="F530" s="36">
        <f>D530*E530</f>
        <v>0</v>
      </c>
    </row>
    <row r="531" spans="1:6" ht="12.75">
      <c r="A531" s="34"/>
      <c r="B531" s="34"/>
      <c r="C531" s="202"/>
      <c r="D531" s="34"/>
      <c r="E531" s="78"/>
      <c r="F531" s="36"/>
    </row>
    <row r="532" spans="1:5" ht="38.25">
      <c r="A532" s="200" t="s">
        <v>916</v>
      </c>
      <c r="C532" s="201" t="s">
        <v>912</v>
      </c>
      <c r="E532" s="77"/>
    </row>
    <row r="533" spans="1:6" ht="12.75">
      <c r="A533" s="34" t="s">
        <v>148</v>
      </c>
      <c r="B533" s="34" t="s">
        <v>148</v>
      </c>
      <c r="C533" s="35" t="s">
        <v>911</v>
      </c>
      <c r="D533" s="34">
        <v>1</v>
      </c>
      <c r="E533" s="78"/>
      <c r="F533" s="36">
        <f>D533*E533</f>
        <v>0</v>
      </c>
    </row>
    <row r="534" spans="1:6" ht="12.75">
      <c r="A534" s="34"/>
      <c r="B534" s="34"/>
      <c r="C534" s="35"/>
      <c r="D534" s="34"/>
      <c r="E534" s="78"/>
      <c r="F534" s="36"/>
    </row>
    <row r="535" spans="1:6" ht="12.75">
      <c r="A535" s="37"/>
      <c r="B535" s="37"/>
      <c r="C535" s="38" t="s">
        <v>903</v>
      </c>
      <c r="D535" s="37" t="s">
        <v>148</v>
      </c>
      <c r="E535" s="135" t="s">
        <v>148</v>
      </c>
      <c r="F535" s="40">
        <f>SUM(F524:F534)</f>
        <v>0</v>
      </c>
    </row>
    <row r="536" ht="12.75">
      <c r="E536" s="77"/>
    </row>
    <row r="537" spans="1:6" ht="12.75">
      <c r="A537" s="37"/>
      <c r="B537" s="37"/>
      <c r="C537" s="38"/>
      <c r="D537" s="37"/>
      <c r="E537" s="39"/>
      <c r="F537" s="40"/>
    </row>
    <row r="538" spans="2:6" ht="12.75">
      <c r="B538" s="232"/>
      <c r="C538" s="232" t="s">
        <v>93</v>
      </c>
      <c r="D538" s="232"/>
      <c r="E538" s="232"/>
      <c r="F538" s="232"/>
    </row>
    <row r="540" spans="3:4" ht="12.75">
      <c r="C540" s="136"/>
      <c r="D540" s="139"/>
    </row>
    <row r="541" spans="2:6" ht="12.75">
      <c r="B541" s="194" t="s">
        <v>40</v>
      </c>
      <c r="C541" s="233" t="s">
        <v>128</v>
      </c>
      <c r="D541" s="320">
        <f>F77</f>
        <v>0</v>
      </c>
      <c r="E541" s="320"/>
      <c r="F541" s="320"/>
    </row>
    <row r="542" spans="2:6" ht="12.75">
      <c r="B542" s="194" t="s">
        <v>141</v>
      </c>
      <c r="C542" s="136" t="s">
        <v>98</v>
      </c>
      <c r="D542" s="320">
        <f>F179</f>
        <v>0</v>
      </c>
      <c r="E542" s="320"/>
      <c r="F542" s="320"/>
    </row>
    <row r="543" spans="2:6" ht="12.75">
      <c r="B543" s="194" t="s">
        <v>56</v>
      </c>
      <c r="C543" s="136" t="s">
        <v>31</v>
      </c>
      <c r="D543" s="320">
        <f>F226</f>
        <v>0</v>
      </c>
      <c r="E543" s="320"/>
      <c r="F543" s="320"/>
    </row>
    <row r="544" spans="2:6" ht="12.75">
      <c r="B544" s="194" t="s">
        <v>118</v>
      </c>
      <c r="C544" s="136" t="s">
        <v>57</v>
      </c>
      <c r="D544" s="320">
        <f>F280</f>
        <v>0</v>
      </c>
      <c r="E544" s="320"/>
      <c r="F544" s="320"/>
    </row>
    <row r="545" spans="2:6" ht="12.75">
      <c r="B545" s="194" t="s">
        <v>45</v>
      </c>
      <c r="C545" s="136" t="s">
        <v>88</v>
      </c>
      <c r="D545" s="320">
        <f>F486</f>
        <v>0</v>
      </c>
      <c r="E545" s="320"/>
      <c r="F545" s="320"/>
    </row>
    <row r="546" spans="2:6" ht="12.75">
      <c r="B546" s="194" t="s">
        <v>136</v>
      </c>
      <c r="C546" s="136" t="s">
        <v>145</v>
      </c>
      <c r="D546" s="320">
        <f>F496</f>
        <v>0</v>
      </c>
      <c r="E546" s="320"/>
      <c r="F546" s="320"/>
    </row>
    <row r="547" spans="2:6" s="143" customFormat="1" ht="12.75">
      <c r="B547" s="194" t="s">
        <v>74</v>
      </c>
      <c r="C547" s="136" t="s">
        <v>27</v>
      </c>
      <c r="D547" s="320">
        <f>F523</f>
        <v>0</v>
      </c>
      <c r="E547" s="320"/>
      <c r="F547" s="320"/>
    </row>
    <row r="548" spans="2:6" s="143" customFormat="1" ht="12.75">
      <c r="B548" s="194" t="s">
        <v>137</v>
      </c>
      <c r="C548" s="136" t="s">
        <v>904</v>
      </c>
      <c r="D548" s="320">
        <f>F535</f>
        <v>0</v>
      </c>
      <c r="E548" s="320"/>
      <c r="F548" s="320"/>
    </row>
    <row r="549" spans="2:6" ht="13.5" thickBot="1">
      <c r="B549" s="228"/>
      <c r="C549" s="229"/>
      <c r="D549" s="229"/>
      <c r="E549" s="229"/>
      <c r="F549" s="229"/>
    </row>
    <row r="550" spans="2:6" ht="13.5" thickTop="1">
      <c r="B550" s="230" t="s">
        <v>101</v>
      </c>
      <c r="C550" s="136"/>
      <c r="D550" s="319">
        <f>SUM(D541:F549)</f>
        <v>0</v>
      </c>
      <c r="E550" s="319"/>
      <c r="F550" s="319"/>
    </row>
    <row r="551" spans="2:6" ht="13.5" thickBot="1">
      <c r="B551" s="231" t="s">
        <v>121</v>
      </c>
      <c r="C551" s="229"/>
      <c r="D551" s="318">
        <f>0.22*D550</f>
        <v>0</v>
      </c>
      <c r="E551" s="318"/>
      <c r="F551" s="318"/>
    </row>
    <row r="552" spans="2:6" ht="13.5" thickTop="1">
      <c r="B552" s="230" t="s">
        <v>106</v>
      </c>
      <c r="C552" s="136"/>
      <c r="D552" s="319">
        <f>D550+D551</f>
        <v>0</v>
      </c>
      <c r="E552" s="319"/>
      <c r="F552" s="319"/>
    </row>
    <row r="553" ht="12.75">
      <c r="E553" s="77"/>
    </row>
  </sheetData>
  <sheetProtection/>
  <mergeCells count="12">
    <mergeCell ref="D541:F541"/>
    <mergeCell ref="D550:F550"/>
    <mergeCell ref="D542:F542"/>
    <mergeCell ref="A1:F1"/>
    <mergeCell ref="D551:F551"/>
    <mergeCell ref="D552:F552"/>
    <mergeCell ref="D543:F543"/>
    <mergeCell ref="D544:F544"/>
    <mergeCell ref="D545:F545"/>
    <mergeCell ref="D546:F546"/>
    <mergeCell ref="D547:F547"/>
    <mergeCell ref="D548:F548"/>
  </mergeCells>
  <printOptions/>
  <pageMargins left="0.75" right="0.75" top="1" bottom="1" header="0" footer="0"/>
  <pageSetup fitToHeight="0" fitToWidth="1" horizontalDpi="600" verticalDpi="600" orientation="portrait" scale="99" r:id="rId1"/>
  <rowBreaks count="5" manualBreakCount="5">
    <brk id="72" max="255" man="1"/>
    <brk id="116" max="255" man="1"/>
    <brk id="431" max="255" man="1"/>
    <brk id="508" max="5" man="1"/>
    <brk id="537"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G82"/>
  <sheetViews>
    <sheetView view="pageBreakPreview" zoomScale="145" zoomScaleSheetLayoutView="145" zoomScalePageLayoutView="0" workbookViewId="0" topLeftCell="A1">
      <selection activeCell="G64" sqref="G64"/>
    </sheetView>
  </sheetViews>
  <sheetFormatPr defaultColWidth="9.00390625" defaultRowHeight="12.75"/>
  <cols>
    <col min="1" max="1" width="3.00390625" style="273" bestFit="1" customWidth="1"/>
    <col min="2" max="2" width="9.125" style="256" bestFit="1" customWidth="1"/>
    <col min="3" max="3" width="52.75390625" style="253" customWidth="1"/>
    <col min="4" max="4" width="5.75390625" style="253" customWidth="1"/>
    <col min="5" max="5" width="9.875" style="257" bestFit="1" customWidth="1"/>
    <col min="6" max="6" width="7.125" style="253" customWidth="1"/>
    <col min="7" max="7" width="10.125" style="272" bestFit="1" customWidth="1"/>
    <col min="8" max="16384" width="9.125" style="253" customWidth="1"/>
  </cols>
  <sheetData>
    <row r="2" spans="2:7" ht="21">
      <c r="B2" s="321" t="s">
        <v>529</v>
      </c>
      <c r="C2" s="321"/>
      <c r="D2" s="321"/>
      <c r="E2" s="321"/>
      <c r="F2" s="321"/>
      <c r="G2" s="321"/>
    </row>
    <row r="4" spans="1:7" ht="15">
      <c r="A4" s="274"/>
      <c r="B4" s="322" t="s">
        <v>530</v>
      </c>
      <c r="C4" s="323"/>
      <c r="D4" s="323"/>
      <c r="E4" s="323"/>
      <c r="F4" s="323"/>
      <c r="G4" s="323"/>
    </row>
    <row r="6" spans="1:7" ht="25.5">
      <c r="A6" s="244" t="s">
        <v>344</v>
      </c>
      <c r="B6" s="244" t="s">
        <v>345</v>
      </c>
      <c r="C6" s="234" t="s">
        <v>346</v>
      </c>
      <c r="D6" s="235" t="s">
        <v>347</v>
      </c>
      <c r="E6" s="236" t="s">
        <v>927</v>
      </c>
      <c r="F6" s="235" t="s">
        <v>348</v>
      </c>
      <c r="G6" s="237" t="s">
        <v>349</v>
      </c>
    </row>
    <row r="7" spans="1:7" ht="26.25" customHeight="1">
      <c r="A7" s="275"/>
      <c r="B7" s="245"/>
      <c r="C7" s="239" t="s">
        <v>531</v>
      </c>
      <c r="D7" s="238"/>
      <c r="E7" s="240"/>
      <c r="F7" s="238"/>
      <c r="G7" s="240"/>
    </row>
    <row r="8" spans="1:7" ht="12.75">
      <c r="A8" s="275"/>
      <c r="B8" s="245"/>
      <c r="C8" s="239"/>
      <c r="D8" s="238"/>
      <c r="E8" s="240"/>
      <c r="F8" s="238"/>
      <c r="G8" s="240"/>
    </row>
    <row r="9" spans="1:7" s="254" customFormat="1" ht="12.75">
      <c r="A9" s="276"/>
      <c r="B9" s="246" t="s">
        <v>350</v>
      </c>
      <c r="C9" s="239" t="s">
        <v>351</v>
      </c>
      <c r="D9" s="239"/>
      <c r="E9" s="241"/>
      <c r="F9" s="239"/>
      <c r="G9" s="241"/>
    </row>
    <row r="10" spans="1:7" ht="12.75">
      <c r="A10" s="275">
        <v>1</v>
      </c>
      <c r="B10" s="245" t="s">
        <v>532</v>
      </c>
      <c r="C10" s="242" t="s">
        <v>533</v>
      </c>
      <c r="D10" s="238" t="s">
        <v>352</v>
      </c>
      <c r="E10" s="279"/>
      <c r="F10" s="238">
        <v>130</v>
      </c>
      <c r="G10" s="280">
        <f>E10*F10</f>
        <v>0</v>
      </c>
    </row>
    <row r="11" spans="1:7" ht="12.75">
      <c r="A11" s="275">
        <v>2</v>
      </c>
      <c r="B11" s="245" t="s">
        <v>534</v>
      </c>
      <c r="C11" s="242" t="s">
        <v>535</v>
      </c>
      <c r="D11" s="238" t="s">
        <v>352</v>
      </c>
      <c r="E11" s="279"/>
      <c r="F11" s="238">
        <v>120</v>
      </c>
      <c r="G11" s="280">
        <f aca="true" t="shared" si="0" ref="G11:G32">E11*F11</f>
        <v>0</v>
      </c>
    </row>
    <row r="12" spans="1:7" ht="12.75">
      <c r="A12" s="275">
        <v>3</v>
      </c>
      <c r="B12" s="245" t="s">
        <v>353</v>
      </c>
      <c r="C12" s="242" t="s">
        <v>354</v>
      </c>
      <c r="D12" s="238" t="s">
        <v>355</v>
      </c>
      <c r="E12" s="279"/>
      <c r="F12" s="238">
        <v>1</v>
      </c>
      <c r="G12" s="280">
        <f t="shared" si="0"/>
        <v>0</v>
      </c>
    </row>
    <row r="13" spans="1:7" ht="12.75">
      <c r="A13" s="275">
        <v>5</v>
      </c>
      <c r="B13" s="245" t="s">
        <v>358</v>
      </c>
      <c r="C13" s="242" t="s">
        <v>359</v>
      </c>
      <c r="D13" s="238" t="s">
        <v>352</v>
      </c>
      <c r="E13" s="279"/>
      <c r="F13" s="238">
        <v>50</v>
      </c>
      <c r="G13" s="280">
        <f>E13*F13</f>
        <v>0</v>
      </c>
    </row>
    <row r="14" spans="1:7" ht="12.75">
      <c r="A14" s="275"/>
      <c r="B14" s="245" t="s">
        <v>356</v>
      </c>
      <c r="C14" s="242" t="s">
        <v>357</v>
      </c>
      <c r="D14" s="238" t="s">
        <v>355</v>
      </c>
      <c r="E14" s="279"/>
      <c r="F14" s="238">
        <v>2</v>
      </c>
      <c r="G14" s="280">
        <f t="shared" si="0"/>
        <v>0</v>
      </c>
    </row>
    <row r="15" spans="1:7" ht="12.75">
      <c r="A15" s="275">
        <v>6</v>
      </c>
      <c r="B15" s="245" t="s">
        <v>536</v>
      </c>
      <c r="C15" s="242" t="s">
        <v>537</v>
      </c>
      <c r="D15" s="238" t="s">
        <v>355</v>
      </c>
      <c r="E15" s="279"/>
      <c r="F15" s="238">
        <v>2</v>
      </c>
      <c r="G15" s="280">
        <f t="shared" si="0"/>
        <v>0</v>
      </c>
    </row>
    <row r="16" spans="1:7" ht="12.75">
      <c r="A16" s="275">
        <v>7</v>
      </c>
      <c r="B16" s="245" t="s">
        <v>360</v>
      </c>
      <c r="C16" s="242" t="s">
        <v>361</v>
      </c>
      <c r="D16" s="238" t="s">
        <v>362</v>
      </c>
      <c r="E16" s="279"/>
      <c r="F16" s="238">
        <v>1</v>
      </c>
      <c r="G16" s="280">
        <f t="shared" si="0"/>
        <v>0</v>
      </c>
    </row>
    <row r="17" spans="1:7" ht="12.75">
      <c r="A17" s="277"/>
      <c r="B17" s="248"/>
      <c r="C17" s="249" t="s">
        <v>905</v>
      </c>
      <c r="D17" s="250"/>
      <c r="E17" s="247"/>
      <c r="F17" s="250"/>
      <c r="G17" s="283">
        <f>SUM(G10:G16)</f>
        <v>0</v>
      </c>
    </row>
    <row r="18" spans="1:7" ht="12.75">
      <c r="A18" s="275"/>
      <c r="B18" s="245"/>
      <c r="C18" s="242"/>
      <c r="D18" s="238"/>
      <c r="E18" s="240"/>
      <c r="F18" s="238"/>
      <c r="G18" s="280"/>
    </row>
    <row r="19" spans="1:7" s="255" customFormat="1" ht="12.75">
      <c r="A19" s="276"/>
      <c r="B19" s="246" t="s">
        <v>363</v>
      </c>
      <c r="C19" s="243" t="s">
        <v>364</v>
      </c>
      <c r="D19" s="239"/>
      <c r="E19" s="241"/>
      <c r="F19" s="239"/>
      <c r="G19" s="281"/>
    </row>
    <row r="20" spans="1:7" ht="12.75">
      <c r="A20" s="275">
        <v>8</v>
      </c>
      <c r="B20" s="245" t="s">
        <v>365</v>
      </c>
      <c r="C20" s="242" t="s">
        <v>366</v>
      </c>
      <c r="D20" s="238" t="s">
        <v>352</v>
      </c>
      <c r="E20" s="279"/>
      <c r="F20" s="238">
        <v>30</v>
      </c>
      <c r="G20" s="280">
        <f t="shared" si="0"/>
        <v>0</v>
      </c>
    </row>
    <row r="21" spans="1:7" ht="27" customHeight="1">
      <c r="A21" s="275">
        <v>9</v>
      </c>
      <c r="B21" s="245" t="s">
        <v>367</v>
      </c>
      <c r="C21" s="242" t="s">
        <v>368</v>
      </c>
      <c r="D21" s="238" t="s">
        <v>369</v>
      </c>
      <c r="E21" s="279"/>
      <c r="F21" s="238">
        <v>0.05</v>
      </c>
      <c r="G21" s="280">
        <f t="shared" si="0"/>
        <v>0</v>
      </c>
    </row>
    <row r="22" spans="1:7" ht="117.75" customHeight="1">
      <c r="A22" s="275">
        <v>10</v>
      </c>
      <c r="B22" s="245" t="s">
        <v>370</v>
      </c>
      <c r="C22" s="242" t="s">
        <v>371</v>
      </c>
      <c r="D22" s="238" t="s">
        <v>352</v>
      </c>
      <c r="E22" s="279"/>
      <c r="F22" s="238">
        <v>25</v>
      </c>
      <c r="G22" s="280">
        <f t="shared" si="0"/>
        <v>0</v>
      </c>
    </row>
    <row r="23" spans="1:7" ht="25.5">
      <c r="A23" s="275">
        <v>11</v>
      </c>
      <c r="B23" s="245" t="s">
        <v>372</v>
      </c>
      <c r="C23" s="242" t="s">
        <v>373</v>
      </c>
      <c r="D23" s="238" t="s">
        <v>374</v>
      </c>
      <c r="E23" s="279"/>
      <c r="F23" s="238">
        <v>2</v>
      </c>
      <c r="G23" s="280">
        <f t="shared" si="0"/>
        <v>0</v>
      </c>
    </row>
    <row r="24" spans="1:7" ht="76.5">
      <c r="A24" s="275">
        <v>12</v>
      </c>
      <c r="B24" s="245" t="s">
        <v>538</v>
      </c>
      <c r="C24" s="242" t="s">
        <v>539</v>
      </c>
      <c r="D24" s="238" t="s">
        <v>355</v>
      </c>
      <c r="E24" s="279"/>
      <c r="F24" s="238">
        <v>1</v>
      </c>
      <c r="G24" s="280">
        <f t="shared" si="0"/>
        <v>0</v>
      </c>
    </row>
    <row r="25" spans="1:7" ht="76.5">
      <c r="A25" s="275">
        <v>13</v>
      </c>
      <c r="B25" s="245" t="s">
        <v>540</v>
      </c>
      <c r="C25" s="242" t="s">
        <v>541</v>
      </c>
      <c r="D25" s="238" t="s">
        <v>355</v>
      </c>
      <c r="E25" s="279"/>
      <c r="F25" s="238">
        <v>1</v>
      </c>
      <c r="G25" s="280">
        <f t="shared" si="0"/>
        <v>0</v>
      </c>
    </row>
    <row r="26" spans="1:7" ht="25.5">
      <c r="A26" s="275"/>
      <c r="B26" s="245" t="s">
        <v>542</v>
      </c>
      <c r="C26" s="242" t="s">
        <v>543</v>
      </c>
      <c r="D26" s="238" t="s">
        <v>355</v>
      </c>
      <c r="E26" s="279"/>
      <c r="F26" s="238">
        <v>8</v>
      </c>
      <c r="G26" s="280">
        <f t="shared" si="0"/>
        <v>0</v>
      </c>
    </row>
    <row r="27" spans="1:7" ht="38.25">
      <c r="A27" s="275"/>
      <c r="B27" s="245" t="s">
        <v>544</v>
      </c>
      <c r="C27" s="242" t="s">
        <v>545</v>
      </c>
      <c r="D27" s="238" t="s">
        <v>355</v>
      </c>
      <c r="E27" s="279"/>
      <c r="F27" s="238">
        <v>8</v>
      </c>
      <c r="G27" s="280">
        <f t="shared" si="0"/>
        <v>0</v>
      </c>
    </row>
    <row r="28" spans="1:7" ht="38.25">
      <c r="A28" s="275"/>
      <c r="B28" s="245" t="s">
        <v>544</v>
      </c>
      <c r="C28" s="242" t="s">
        <v>546</v>
      </c>
      <c r="D28" s="238" t="s">
        <v>355</v>
      </c>
      <c r="E28" s="279"/>
      <c r="F28" s="238">
        <v>8</v>
      </c>
      <c r="G28" s="280">
        <f t="shared" si="0"/>
        <v>0</v>
      </c>
    </row>
    <row r="29" spans="1:7" ht="12.75">
      <c r="A29" s="277"/>
      <c r="B29" s="248"/>
      <c r="C29" s="249" t="s">
        <v>906</v>
      </c>
      <c r="D29" s="250"/>
      <c r="E29" s="279"/>
      <c r="F29" s="250"/>
      <c r="G29" s="283">
        <f>SUM(G20:G28)</f>
        <v>0</v>
      </c>
    </row>
    <row r="30" spans="1:7" ht="12.75">
      <c r="A30" s="275"/>
      <c r="B30" s="245"/>
      <c r="C30" s="242"/>
      <c r="D30" s="238"/>
      <c r="E30" s="280"/>
      <c r="F30" s="238"/>
      <c r="G30" s="280"/>
    </row>
    <row r="31" spans="1:7" s="255" customFormat="1" ht="12.75">
      <c r="A31" s="276"/>
      <c r="B31" s="246" t="s">
        <v>375</v>
      </c>
      <c r="C31" s="243" t="s">
        <v>376</v>
      </c>
      <c r="D31" s="239"/>
      <c r="E31" s="281"/>
      <c r="F31" s="239"/>
      <c r="G31" s="281"/>
    </row>
    <row r="32" spans="1:7" ht="38.25">
      <c r="A32" s="275">
        <v>14</v>
      </c>
      <c r="B32" s="245" t="s">
        <v>547</v>
      </c>
      <c r="C32" s="242" t="s">
        <v>548</v>
      </c>
      <c r="D32" s="238" t="s">
        <v>355</v>
      </c>
      <c r="E32" s="279"/>
      <c r="F32" s="238">
        <v>2</v>
      </c>
      <c r="G32" s="280">
        <f t="shared" si="0"/>
        <v>0</v>
      </c>
    </row>
    <row r="33" spans="1:7" ht="14.25" customHeight="1">
      <c r="A33" s="275">
        <v>15</v>
      </c>
      <c r="B33" s="245" t="s">
        <v>549</v>
      </c>
      <c r="C33" s="242" t="s">
        <v>550</v>
      </c>
      <c r="D33" s="238" t="s">
        <v>355</v>
      </c>
      <c r="E33" s="279"/>
      <c r="F33" s="238">
        <v>2</v>
      </c>
      <c r="G33" s="280">
        <f aca="true" t="shared" si="1" ref="G33:G42">E33*F33</f>
        <v>0</v>
      </c>
    </row>
    <row r="34" spans="1:7" ht="12.75">
      <c r="A34" s="275">
        <v>16</v>
      </c>
      <c r="B34" s="245" t="s">
        <v>377</v>
      </c>
      <c r="C34" s="242" t="s">
        <v>378</v>
      </c>
      <c r="D34" s="238" t="s">
        <v>355</v>
      </c>
      <c r="E34" s="279"/>
      <c r="F34" s="238">
        <v>1</v>
      </c>
      <c r="G34" s="280">
        <f t="shared" si="1"/>
        <v>0</v>
      </c>
    </row>
    <row r="35" spans="1:7" ht="12.75">
      <c r="A35" s="275">
        <v>17</v>
      </c>
      <c r="B35" s="245" t="s">
        <v>379</v>
      </c>
      <c r="C35" s="242" t="s">
        <v>380</v>
      </c>
      <c r="D35" s="238" t="s">
        <v>355</v>
      </c>
      <c r="E35" s="279"/>
      <c r="F35" s="238">
        <v>3</v>
      </c>
      <c r="G35" s="280">
        <f t="shared" si="1"/>
        <v>0</v>
      </c>
    </row>
    <row r="36" spans="1:7" ht="25.5">
      <c r="A36" s="275">
        <v>18</v>
      </c>
      <c r="B36" s="245" t="s">
        <v>551</v>
      </c>
      <c r="C36" s="242" t="s">
        <v>552</v>
      </c>
      <c r="D36" s="238" t="s">
        <v>352</v>
      </c>
      <c r="E36" s="279"/>
      <c r="F36" s="238">
        <v>130</v>
      </c>
      <c r="G36" s="280">
        <f t="shared" si="1"/>
        <v>0</v>
      </c>
    </row>
    <row r="37" spans="1:7" ht="12.75">
      <c r="A37" s="275">
        <v>19</v>
      </c>
      <c r="B37" s="245" t="s">
        <v>553</v>
      </c>
      <c r="C37" s="242" t="s">
        <v>554</v>
      </c>
      <c r="D37" s="238" t="s">
        <v>352</v>
      </c>
      <c r="E37" s="279"/>
      <c r="F37" s="238">
        <v>130</v>
      </c>
      <c r="G37" s="280">
        <f t="shared" si="1"/>
        <v>0</v>
      </c>
    </row>
    <row r="38" spans="1:7" ht="12.75">
      <c r="A38" s="275">
        <v>20</v>
      </c>
      <c r="B38" s="245" t="s">
        <v>553</v>
      </c>
      <c r="C38" s="242" t="s">
        <v>555</v>
      </c>
      <c r="D38" s="238" t="s">
        <v>352</v>
      </c>
      <c r="E38" s="279"/>
      <c r="F38" s="238">
        <v>120</v>
      </c>
      <c r="G38" s="280">
        <f t="shared" si="1"/>
        <v>0</v>
      </c>
    </row>
    <row r="39" spans="1:7" ht="12.75">
      <c r="A39" s="275">
        <v>21</v>
      </c>
      <c r="B39" s="245" t="s">
        <v>553</v>
      </c>
      <c r="C39" s="242" t="s">
        <v>556</v>
      </c>
      <c r="D39" s="238" t="s">
        <v>352</v>
      </c>
      <c r="E39" s="279"/>
      <c r="F39" s="238">
        <v>120</v>
      </c>
      <c r="G39" s="280">
        <f t="shared" si="1"/>
        <v>0</v>
      </c>
    </row>
    <row r="40" spans="1:7" ht="12.75">
      <c r="A40" s="275">
        <v>22</v>
      </c>
      <c r="B40" s="245" t="s">
        <v>381</v>
      </c>
      <c r="C40" s="242" t="s">
        <v>382</v>
      </c>
      <c r="D40" s="238" t="s">
        <v>355</v>
      </c>
      <c r="E40" s="279"/>
      <c r="F40" s="238">
        <v>2</v>
      </c>
      <c r="G40" s="280">
        <f t="shared" si="1"/>
        <v>0</v>
      </c>
    </row>
    <row r="41" spans="1:7" ht="12.75" customHeight="1">
      <c r="A41" s="275"/>
      <c r="B41" s="245" t="s">
        <v>557</v>
      </c>
      <c r="C41" s="242" t="s">
        <v>558</v>
      </c>
      <c r="D41" s="238" t="s">
        <v>352</v>
      </c>
      <c r="E41" s="279"/>
      <c r="F41" s="238">
        <v>52</v>
      </c>
      <c r="G41" s="280">
        <f t="shared" si="1"/>
        <v>0</v>
      </c>
    </row>
    <row r="42" spans="1:7" ht="12.75" customHeight="1">
      <c r="A42" s="275"/>
      <c r="B42" s="245" t="s">
        <v>559</v>
      </c>
      <c r="C42" s="242" t="s">
        <v>560</v>
      </c>
      <c r="D42" s="238" t="s">
        <v>352</v>
      </c>
      <c r="E42" s="279"/>
      <c r="F42" s="238">
        <v>52</v>
      </c>
      <c r="G42" s="280">
        <f t="shared" si="1"/>
        <v>0</v>
      </c>
    </row>
    <row r="43" spans="1:7" ht="12.75">
      <c r="A43" s="277"/>
      <c r="B43" s="248"/>
      <c r="C43" s="249" t="s">
        <v>907</v>
      </c>
      <c r="D43" s="250"/>
      <c r="E43" s="279"/>
      <c r="F43" s="250"/>
      <c r="G43" s="283">
        <f>SUM(G32:G42)</f>
        <v>0</v>
      </c>
    </row>
    <row r="44" spans="1:7" ht="12.75">
      <c r="A44" s="275"/>
      <c r="B44" s="245"/>
      <c r="C44" s="242"/>
      <c r="D44" s="238"/>
      <c r="E44" s="280"/>
      <c r="F44" s="238"/>
      <c r="G44" s="280"/>
    </row>
    <row r="45" spans="1:7" s="255" customFormat="1" ht="12.75">
      <c r="A45" s="276"/>
      <c r="B45" s="246" t="s">
        <v>383</v>
      </c>
      <c r="C45" s="243" t="s">
        <v>384</v>
      </c>
      <c r="D45" s="239"/>
      <c r="E45" s="281"/>
      <c r="F45" s="239"/>
      <c r="G45" s="281"/>
    </row>
    <row r="46" spans="1:7" ht="14.25" customHeight="1">
      <c r="A46" s="275">
        <v>24</v>
      </c>
      <c r="B46" s="245" t="s">
        <v>561</v>
      </c>
      <c r="C46" s="242" t="s">
        <v>562</v>
      </c>
      <c r="D46" s="238" t="s">
        <v>355</v>
      </c>
      <c r="E46" s="279"/>
      <c r="F46" s="238">
        <v>1</v>
      </c>
      <c r="G46" s="280">
        <f aca="true" t="shared" si="2" ref="G46:G60">E46*F46</f>
        <v>0</v>
      </c>
    </row>
    <row r="47" spans="1:7" ht="25.5">
      <c r="A47" s="275">
        <v>25</v>
      </c>
      <c r="B47" s="245" t="s">
        <v>563</v>
      </c>
      <c r="C47" s="242" t="s">
        <v>564</v>
      </c>
      <c r="D47" s="238" t="s">
        <v>355</v>
      </c>
      <c r="E47" s="279"/>
      <c r="F47" s="238">
        <v>1</v>
      </c>
      <c r="G47" s="280">
        <f t="shared" si="2"/>
        <v>0</v>
      </c>
    </row>
    <row r="48" spans="1:7" ht="25.5">
      <c r="A48" s="275">
        <v>26</v>
      </c>
      <c r="B48" s="245" t="s">
        <v>385</v>
      </c>
      <c r="C48" s="242" t="s">
        <v>386</v>
      </c>
      <c r="D48" s="238" t="s">
        <v>355</v>
      </c>
      <c r="E48" s="279"/>
      <c r="F48" s="238">
        <v>1</v>
      </c>
      <c r="G48" s="280">
        <f t="shared" si="2"/>
        <v>0</v>
      </c>
    </row>
    <row r="49" spans="1:7" ht="12.75">
      <c r="A49" s="275">
        <v>27</v>
      </c>
      <c r="B49" s="245" t="s">
        <v>565</v>
      </c>
      <c r="C49" s="242" t="s">
        <v>566</v>
      </c>
      <c r="D49" s="238" t="s">
        <v>355</v>
      </c>
      <c r="E49" s="279"/>
      <c r="F49" s="238">
        <v>1</v>
      </c>
      <c r="G49" s="280">
        <f t="shared" si="2"/>
        <v>0</v>
      </c>
    </row>
    <row r="50" spans="1:7" ht="12.75">
      <c r="A50" s="277"/>
      <c r="B50" s="248"/>
      <c r="C50" s="249" t="s">
        <v>908</v>
      </c>
      <c r="D50" s="250"/>
      <c r="E50" s="279"/>
      <c r="F50" s="250"/>
      <c r="G50" s="283">
        <f>SUM(G46:G49)</f>
        <v>0</v>
      </c>
    </row>
    <row r="51" spans="1:7" ht="12.75">
      <c r="A51" s="275"/>
      <c r="B51" s="245"/>
      <c r="C51" s="242"/>
      <c r="D51" s="238"/>
      <c r="E51" s="280"/>
      <c r="F51" s="238"/>
      <c r="G51" s="280"/>
    </row>
    <row r="52" spans="1:7" s="255" customFormat="1" ht="12.75">
      <c r="A52" s="276"/>
      <c r="B52" s="246" t="s">
        <v>387</v>
      </c>
      <c r="C52" s="243" t="s">
        <v>388</v>
      </c>
      <c r="D52" s="239"/>
      <c r="E52" s="281"/>
      <c r="F52" s="239"/>
      <c r="G52" s="281"/>
    </row>
    <row r="53" spans="1:7" ht="25.5">
      <c r="A53" s="275">
        <v>28</v>
      </c>
      <c r="B53" s="245" t="s">
        <v>389</v>
      </c>
      <c r="C53" s="242" t="s">
        <v>390</v>
      </c>
      <c r="D53" s="238" t="s">
        <v>355</v>
      </c>
      <c r="E53" s="279"/>
      <c r="F53" s="238">
        <v>1</v>
      </c>
      <c r="G53" s="280">
        <f t="shared" si="2"/>
        <v>0</v>
      </c>
    </row>
    <row r="54" spans="1:7" ht="26.25" customHeight="1">
      <c r="A54" s="275">
        <v>29</v>
      </c>
      <c r="B54" s="245" t="s">
        <v>391</v>
      </c>
      <c r="C54" s="242" t="s">
        <v>392</v>
      </c>
      <c r="D54" s="238" t="s">
        <v>355</v>
      </c>
      <c r="E54" s="279"/>
      <c r="F54" s="238">
        <v>1</v>
      </c>
      <c r="G54" s="280">
        <f t="shared" si="2"/>
        <v>0</v>
      </c>
    </row>
    <row r="55" spans="1:7" ht="26.25" customHeight="1">
      <c r="A55" s="275">
        <v>30</v>
      </c>
      <c r="B55" s="245" t="s">
        <v>393</v>
      </c>
      <c r="C55" s="242" t="s">
        <v>394</v>
      </c>
      <c r="D55" s="238" t="s">
        <v>355</v>
      </c>
      <c r="E55" s="279"/>
      <c r="F55" s="238">
        <v>1</v>
      </c>
      <c r="G55" s="280">
        <f t="shared" si="2"/>
        <v>0</v>
      </c>
    </row>
    <row r="56" spans="1:7" ht="12.75">
      <c r="A56" s="275">
        <v>31</v>
      </c>
      <c r="B56" s="245" t="s">
        <v>395</v>
      </c>
      <c r="C56" s="242" t="s">
        <v>396</v>
      </c>
      <c r="D56" s="238" t="s">
        <v>355</v>
      </c>
      <c r="E56" s="279"/>
      <c r="F56" s="238">
        <v>2</v>
      </c>
      <c r="G56" s="280">
        <f t="shared" si="2"/>
        <v>0</v>
      </c>
    </row>
    <row r="57" spans="1:7" ht="12.75">
      <c r="A57" s="275">
        <v>32</v>
      </c>
      <c r="B57" s="245" t="s">
        <v>397</v>
      </c>
      <c r="C57" s="242" t="s">
        <v>398</v>
      </c>
      <c r="D57" s="238" t="s">
        <v>355</v>
      </c>
      <c r="E57" s="279"/>
      <c r="F57" s="238">
        <v>2</v>
      </c>
      <c r="G57" s="280">
        <f t="shared" si="2"/>
        <v>0</v>
      </c>
    </row>
    <row r="58" spans="1:7" ht="13.5" customHeight="1">
      <c r="A58" s="275">
        <v>33</v>
      </c>
      <c r="B58" s="245" t="s">
        <v>399</v>
      </c>
      <c r="C58" s="242" t="s">
        <v>400</v>
      </c>
      <c r="D58" s="238" t="s">
        <v>355</v>
      </c>
      <c r="E58" s="279"/>
      <c r="F58" s="238">
        <v>2</v>
      </c>
      <c r="G58" s="280">
        <f t="shared" si="2"/>
        <v>0</v>
      </c>
    </row>
    <row r="59" spans="1:7" ht="12.75">
      <c r="A59" s="275">
        <v>34</v>
      </c>
      <c r="B59" s="245" t="s">
        <v>401</v>
      </c>
      <c r="C59" s="242" t="s">
        <v>402</v>
      </c>
      <c r="D59" s="238" t="s">
        <v>403</v>
      </c>
      <c r="E59" s="279"/>
      <c r="F59" s="238">
        <v>8</v>
      </c>
      <c r="G59" s="280">
        <f t="shared" si="2"/>
        <v>0</v>
      </c>
    </row>
    <row r="60" spans="1:7" ht="25.5">
      <c r="A60" s="275">
        <v>35</v>
      </c>
      <c r="B60" s="245" t="s">
        <v>404</v>
      </c>
      <c r="C60" s="242" t="s">
        <v>405</v>
      </c>
      <c r="D60" s="238" t="s">
        <v>355</v>
      </c>
      <c r="E60" s="279"/>
      <c r="F60" s="238">
        <v>2</v>
      </c>
      <c r="G60" s="280">
        <f t="shared" si="2"/>
        <v>0</v>
      </c>
    </row>
    <row r="61" spans="1:7" ht="12.75">
      <c r="A61" s="277"/>
      <c r="B61" s="248"/>
      <c r="C61" s="249" t="s">
        <v>909</v>
      </c>
      <c r="D61" s="250"/>
      <c r="E61" s="279"/>
      <c r="F61" s="250"/>
      <c r="G61" s="283">
        <f>SUM(G53:G60)</f>
        <v>0</v>
      </c>
    </row>
    <row r="62" spans="1:7" ht="12.75">
      <c r="A62" s="275"/>
      <c r="B62" s="245"/>
      <c r="C62" s="242"/>
      <c r="D62" s="238"/>
      <c r="E62" s="280"/>
      <c r="F62" s="238"/>
      <c r="G62" s="280"/>
    </row>
    <row r="63" spans="1:7" s="255" customFormat="1" ht="12.75">
      <c r="A63" s="276"/>
      <c r="B63" s="246"/>
      <c r="C63" s="243" t="s">
        <v>406</v>
      </c>
      <c r="D63" s="239"/>
      <c r="E63" s="281"/>
      <c r="F63" s="239"/>
      <c r="G63" s="281"/>
    </row>
    <row r="64" spans="1:7" ht="12.75">
      <c r="A64" s="275">
        <v>36</v>
      </c>
      <c r="B64" s="245" t="s">
        <v>407</v>
      </c>
      <c r="C64" s="242" t="s">
        <v>408</v>
      </c>
      <c r="D64" s="238" t="s">
        <v>369</v>
      </c>
      <c r="E64" s="279"/>
      <c r="F64" s="238">
        <v>60</v>
      </c>
      <c r="G64" s="280">
        <f>E64*F64</f>
        <v>0</v>
      </c>
    </row>
    <row r="65" spans="1:7" ht="12.75">
      <c r="A65" s="275">
        <v>37</v>
      </c>
      <c r="B65" s="245" t="s">
        <v>409</v>
      </c>
      <c r="C65" s="242" t="s">
        <v>410</v>
      </c>
      <c r="D65" s="238" t="s">
        <v>403</v>
      </c>
      <c r="E65" s="279"/>
      <c r="F65" s="238">
        <v>6</v>
      </c>
      <c r="G65" s="280">
        <f>E65*F65</f>
        <v>0</v>
      </c>
    </row>
    <row r="66" spans="1:7" ht="12.75">
      <c r="A66" s="275">
        <v>39</v>
      </c>
      <c r="B66" s="245" t="s">
        <v>411</v>
      </c>
      <c r="C66" s="242" t="s">
        <v>412</v>
      </c>
      <c r="D66" s="238" t="s">
        <v>355</v>
      </c>
      <c r="E66" s="279"/>
      <c r="F66" s="238">
        <v>1</v>
      </c>
      <c r="G66" s="280">
        <f>E66*F66</f>
        <v>0</v>
      </c>
    </row>
    <row r="67" spans="1:7" ht="12.75">
      <c r="A67" s="278"/>
      <c r="B67" s="251"/>
      <c r="C67" s="249" t="s">
        <v>910</v>
      </c>
      <c r="D67" s="252"/>
      <c r="E67" s="282"/>
      <c r="F67" s="252"/>
      <c r="G67" s="283">
        <f>SUM(G64:G66)</f>
        <v>0</v>
      </c>
    </row>
    <row r="68" spans="5:7" ht="15">
      <c r="E68" s="195"/>
      <c r="G68" s="284"/>
    </row>
    <row r="69" ht="12.75">
      <c r="G69" s="285"/>
    </row>
    <row r="70" ht="12.75">
      <c r="G70" s="285"/>
    </row>
    <row r="71" ht="12.75">
      <c r="G71" s="285"/>
    </row>
    <row r="72" spans="2:7" ht="15">
      <c r="B72" s="258"/>
      <c r="C72" s="196" t="s">
        <v>93</v>
      </c>
      <c r="D72" s="259"/>
      <c r="E72" s="260"/>
      <c r="F72" s="259"/>
      <c r="G72" s="286"/>
    </row>
    <row r="73" spans="2:7" ht="38.25">
      <c r="B73" s="261"/>
      <c r="C73" s="262" t="s">
        <v>531</v>
      </c>
      <c r="D73" s="263" t="s">
        <v>109</v>
      </c>
      <c r="E73" s="264" t="s">
        <v>109</v>
      </c>
      <c r="F73" s="263" t="s">
        <v>109</v>
      </c>
      <c r="G73" s="287"/>
    </row>
    <row r="74" spans="2:7" ht="12.75">
      <c r="B74" s="265" t="s">
        <v>150</v>
      </c>
      <c r="C74" s="266" t="s">
        <v>351</v>
      </c>
      <c r="D74" s="267" t="s">
        <v>109</v>
      </c>
      <c r="E74" s="268" t="s">
        <v>109</v>
      </c>
      <c r="F74" s="267" t="s">
        <v>109</v>
      </c>
      <c r="G74" s="288">
        <f>G17</f>
        <v>0</v>
      </c>
    </row>
    <row r="75" spans="2:7" ht="12.75">
      <c r="B75" s="265" t="s">
        <v>152</v>
      </c>
      <c r="C75" s="266" t="s">
        <v>364</v>
      </c>
      <c r="D75" s="267" t="s">
        <v>109</v>
      </c>
      <c r="E75" s="268" t="s">
        <v>109</v>
      </c>
      <c r="F75" s="267" t="s">
        <v>109</v>
      </c>
      <c r="G75" s="288">
        <f>G29</f>
        <v>0</v>
      </c>
    </row>
    <row r="76" spans="2:7" ht="12.75">
      <c r="B76" s="265" t="s">
        <v>153</v>
      </c>
      <c r="C76" s="266" t="s">
        <v>376</v>
      </c>
      <c r="D76" s="267" t="s">
        <v>109</v>
      </c>
      <c r="E76" s="268" t="s">
        <v>109</v>
      </c>
      <c r="F76" s="267" t="s">
        <v>109</v>
      </c>
      <c r="G76" s="288">
        <f>G43</f>
        <v>0</v>
      </c>
    </row>
    <row r="77" spans="2:7" ht="12.75">
      <c r="B77" s="265" t="s">
        <v>155</v>
      </c>
      <c r="C77" s="266" t="s">
        <v>384</v>
      </c>
      <c r="D77" s="267" t="s">
        <v>109</v>
      </c>
      <c r="E77" s="268" t="s">
        <v>109</v>
      </c>
      <c r="F77" s="267" t="s">
        <v>109</v>
      </c>
      <c r="G77" s="288">
        <f>G50</f>
        <v>0</v>
      </c>
    </row>
    <row r="78" spans="2:7" ht="12.75">
      <c r="B78" s="265" t="s">
        <v>157</v>
      </c>
      <c r="C78" s="266" t="s">
        <v>388</v>
      </c>
      <c r="D78" s="267" t="s">
        <v>109</v>
      </c>
      <c r="E78" s="268" t="s">
        <v>109</v>
      </c>
      <c r="F78" s="267" t="s">
        <v>109</v>
      </c>
      <c r="G78" s="288">
        <f>G61</f>
        <v>0</v>
      </c>
    </row>
    <row r="79" spans="2:7" ht="12.75">
      <c r="B79" s="265" t="s">
        <v>285</v>
      </c>
      <c r="C79" s="267" t="s">
        <v>406</v>
      </c>
      <c r="D79" s="267" t="s">
        <v>109</v>
      </c>
      <c r="E79" s="268" t="s">
        <v>109</v>
      </c>
      <c r="F79" s="267" t="s">
        <v>109</v>
      </c>
      <c r="G79" s="288">
        <f>G67</f>
        <v>0</v>
      </c>
    </row>
    <row r="80" spans="3:7" ht="15">
      <c r="C80" s="269"/>
      <c r="D80" s="269"/>
      <c r="E80" s="197" t="s">
        <v>413</v>
      </c>
      <c r="F80" s="269"/>
      <c r="G80" s="284">
        <f>SUM(G72:G79)</f>
        <v>0</v>
      </c>
    </row>
    <row r="81" spans="4:7" ht="12.75">
      <c r="D81" s="270"/>
      <c r="E81" s="271" t="s">
        <v>160</v>
      </c>
      <c r="F81" s="270"/>
      <c r="G81" s="289">
        <f>G80*0.22</f>
        <v>0</v>
      </c>
    </row>
    <row r="82" spans="4:7" ht="12.75">
      <c r="D82" s="253" t="s">
        <v>567</v>
      </c>
      <c r="G82" s="290">
        <f>SUM(G80:G81)</f>
        <v>0</v>
      </c>
    </row>
  </sheetData>
  <sheetProtection/>
  <mergeCells count="2">
    <mergeCell ref="B2:G2"/>
    <mergeCell ref="B4:G4"/>
  </mergeCells>
  <printOptions/>
  <pageMargins left="0.7086614173228347" right="0.5118110236220472" top="0.7480314960629921" bottom="0.7480314960629921" header="0.31496062992125984" footer="0.31496062992125984"/>
  <pageSetup fitToHeight="0" fitToWidth="1"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Vesna Lesnik</dc:creator>
  <cp:keywords/>
  <dc:description/>
  <cp:lastModifiedBy>Bojan</cp:lastModifiedBy>
  <cp:lastPrinted>2022-01-13T15:46:20Z</cp:lastPrinted>
  <dcterms:created xsi:type="dcterms:W3CDTF">1999-04-03T08:16:43Z</dcterms:created>
  <dcterms:modified xsi:type="dcterms:W3CDTF">2022-02-21T16:23:34Z</dcterms:modified>
  <cp:category/>
  <cp:version/>
  <cp:contentType/>
  <cp:contentStatus/>
</cp:coreProperties>
</file>